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190" yWindow="390" windowWidth="21600" windowHeight="11385" firstSheet="1" activeTab="1"/>
  </bookViews>
  <sheets>
    <sheet name="Arkusz2" sheetId="2" state="hidden" r:id="rId1"/>
    <sheet name="PRZEDMIAR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7" i="4" l="1"/>
  <c r="F61" i="4"/>
  <c r="F53" i="4"/>
  <c r="F52" i="4"/>
  <c r="F24" i="4"/>
  <c r="F17" i="4"/>
  <c r="A88" i="2" l="1"/>
  <c r="A89" i="2"/>
  <c r="A90" i="2"/>
  <c r="A91" i="2"/>
  <c r="A92" i="2"/>
  <c r="A93" i="2"/>
  <c r="A94" i="2"/>
  <c r="A87" i="2"/>
  <c r="A86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3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7" i="2"/>
</calcChain>
</file>

<file path=xl/sharedStrings.xml><?xml version="1.0" encoding="utf-8"?>
<sst xmlns="http://schemas.openxmlformats.org/spreadsheetml/2006/main" count="281" uniqueCount="151">
  <si>
    <t>L.p.</t>
  </si>
  <si>
    <t>Podstawa</t>
  </si>
  <si>
    <t>Opis robót</t>
  </si>
  <si>
    <t>Jm</t>
  </si>
  <si>
    <t>ilość</t>
  </si>
  <si>
    <t>D.01.00.00</t>
  </si>
  <si>
    <t xml:space="preserve"> ROBOTY PRZYGOTOWAWCZE CPV: 45100000-8</t>
  </si>
  <si>
    <t>D.01.01.01</t>
  </si>
  <si>
    <t>Odtworzenie trasy i punktów wysokościowych</t>
  </si>
  <si>
    <t>km</t>
  </si>
  <si>
    <t>Ścinanie drzew bez utrudnień śr. do 15cm wraz z karczowaniem pni oraz wywiezieniem dłużyc, gałęzi i karpiny</t>
  </si>
  <si>
    <t>szt.</t>
  </si>
  <si>
    <t>Ścinanie drzew bez utrudnień śr. 16 - 35cm wraz z karczowaniem pni oraz wywiezieniem dłużyc, gałęzi i karpiny</t>
  </si>
  <si>
    <t>Karczowanie krzaków i podszycia ilości sztuk krzaków 3000/ha, (zarośla do usunięcia)</t>
  </si>
  <si>
    <t>ha</t>
  </si>
  <si>
    <t>D.04.00.00</t>
  </si>
  <si>
    <t>PODBUDOWY CPV: 45233300-2</t>
  </si>
  <si>
    <t>Koryto wraz z profilowaniem i zagęszczeniem podłoża</t>
  </si>
  <si>
    <t>m2</t>
  </si>
  <si>
    <t>D.04.02.01</t>
  </si>
  <si>
    <t>D.04.03.01</t>
  </si>
  <si>
    <t>D.04.04.02</t>
  </si>
  <si>
    <t>D.05.00.00</t>
  </si>
  <si>
    <t>NAWIERZCHNIE CPV: 45233220-7</t>
  </si>
  <si>
    <t>D.06.00.00</t>
  </si>
  <si>
    <t>ROBOTY WYKOŃCZENIOWE CPV: 45400000-1</t>
  </si>
  <si>
    <t>D.06.01.10</t>
  </si>
  <si>
    <t>Pobocze utwardzone kruszywem łamanym</t>
  </si>
  <si>
    <t>m</t>
  </si>
  <si>
    <t>D.06.04.01</t>
  </si>
  <si>
    <t>Rowy</t>
  </si>
  <si>
    <t xml:space="preserve"> </t>
  </si>
  <si>
    <t>Profilowanie dna i skarp rowów odwadniających</t>
  </si>
  <si>
    <t>D.07.00.00</t>
  </si>
  <si>
    <t xml:space="preserve">URZĄDZENIA BEZPIECZEŃSTWA RUCHU </t>
  </si>
  <si>
    <t>D.07.02.01</t>
  </si>
  <si>
    <t>Oznakowanie Pionowe</t>
  </si>
  <si>
    <t>Ustawienie słupków z rur stalowych ø70 dla znaków drogowych, wraz z wykopaniem i zasypaniem dołów z ubiciem warstwami</t>
  </si>
  <si>
    <t>Przymocowanie do gotowych słupków tabliczek typu T, średnie folia II generacji</t>
  </si>
  <si>
    <t>Lp.</t>
  </si>
  <si>
    <t>Nazwa gatunku polska</t>
  </si>
  <si>
    <r>
      <t>(</t>
    </r>
    <r>
      <rPr>
        <i/>
        <sz val="9"/>
        <color rgb="FF000000"/>
        <rFont val="Calibri"/>
        <family val="2"/>
        <charset val="238"/>
      </rPr>
      <t>łacińska</t>
    </r>
    <r>
      <rPr>
        <sz val="10"/>
        <color theme="1"/>
        <rFont val="Calibri"/>
        <family val="2"/>
        <charset val="238"/>
      </rPr>
      <t>)</t>
    </r>
  </si>
  <si>
    <t>Pierśnica (cm)</t>
  </si>
  <si>
    <t>Stan / uwagi</t>
  </si>
  <si>
    <r>
      <t xml:space="preserve">Topola </t>
    </r>
    <r>
      <rPr>
        <i/>
        <sz val="10.5"/>
        <color rgb="FF000000"/>
        <rFont val="Calibri"/>
        <family val="2"/>
        <charset val="238"/>
      </rPr>
      <t>(Populus)</t>
    </r>
  </si>
  <si>
    <t>( uschnięte )</t>
  </si>
  <si>
    <t>Topola (Populus)</t>
  </si>
  <si>
    <r>
      <t xml:space="preserve">Brzoza </t>
    </r>
    <r>
      <rPr>
        <i/>
        <sz val="10.5"/>
        <color rgb="FF000000"/>
        <rFont val="Calibri"/>
        <family val="2"/>
        <charset val="238"/>
      </rPr>
      <t>(Betula)</t>
    </r>
  </si>
  <si>
    <t>Sosna (Pinus)</t>
  </si>
  <si>
    <t>Brzoza (Betula)</t>
  </si>
  <si>
    <r>
      <t xml:space="preserve">Klon </t>
    </r>
    <r>
      <rPr>
        <i/>
        <sz val="10"/>
        <color theme="1"/>
        <rFont val="Calibri"/>
        <family val="2"/>
        <charset val="238"/>
      </rPr>
      <t>(</t>
    </r>
    <r>
      <rPr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Calibri"/>
        <family val="2"/>
        <charset val="238"/>
      </rPr>
      <t>Acer platanoides)</t>
    </r>
  </si>
  <si>
    <t>(do usunięcia)</t>
  </si>
  <si>
    <r>
      <t xml:space="preserve">Topola </t>
    </r>
    <r>
      <rPr>
        <i/>
        <sz val="10"/>
        <color theme="1"/>
        <rFont val="Calibri"/>
        <family val="2"/>
        <charset val="238"/>
      </rPr>
      <t>(Populus)</t>
    </r>
  </si>
  <si>
    <r>
      <t xml:space="preserve">Brzoza </t>
    </r>
    <r>
      <rPr>
        <i/>
        <sz val="10"/>
        <color theme="1"/>
        <rFont val="Calibri"/>
        <family val="2"/>
        <charset val="238"/>
      </rPr>
      <t>(Betula)</t>
    </r>
  </si>
  <si>
    <r>
      <t xml:space="preserve">Jesion </t>
    </r>
    <r>
      <rPr>
        <i/>
        <sz val="10"/>
        <color theme="1"/>
        <rFont val="Calibri"/>
        <family val="2"/>
        <charset val="238"/>
      </rPr>
      <t>(</t>
    </r>
    <r>
      <rPr>
        <i/>
        <sz val="10"/>
        <color theme="1"/>
        <rFont val="Times New Roman"/>
        <family val="1"/>
        <charset val="238"/>
      </rPr>
      <t xml:space="preserve"> </t>
    </r>
    <r>
      <rPr>
        <i/>
        <sz val="10"/>
        <color theme="1"/>
        <rFont val="Calibri"/>
        <family val="2"/>
        <charset val="238"/>
      </rPr>
      <t>Fraxinus excelsio)</t>
    </r>
  </si>
  <si>
    <t>Jesion( Fraxinus excelsio)</t>
  </si>
  <si>
    <t>Dąb (Quercus)</t>
  </si>
  <si>
    <r>
      <t xml:space="preserve">Sosna </t>
    </r>
    <r>
      <rPr>
        <i/>
        <sz val="10"/>
        <color theme="1"/>
        <rFont val="Calibri"/>
        <family val="2"/>
        <charset val="238"/>
      </rPr>
      <t>(Pinus)</t>
    </r>
  </si>
  <si>
    <t>( uschnięte)</t>
  </si>
  <si>
    <r>
      <t xml:space="preserve">Klon </t>
    </r>
    <r>
      <rPr>
        <i/>
        <sz val="10"/>
        <color theme="1"/>
        <rFont val="Calibri"/>
        <family val="2"/>
        <charset val="238"/>
      </rPr>
      <t>( Acer platanoides)</t>
    </r>
  </si>
  <si>
    <r>
      <t xml:space="preserve">Dąb </t>
    </r>
    <r>
      <rPr>
        <i/>
        <sz val="10"/>
        <color theme="1"/>
        <rFont val="Calibri"/>
        <family val="2"/>
        <charset val="238"/>
      </rPr>
      <t>(Quercus)</t>
    </r>
  </si>
  <si>
    <r>
      <t xml:space="preserve">Sosna </t>
    </r>
    <r>
      <rPr>
        <i/>
        <sz val="10.5"/>
        <color rgb="FF000000"/>
        <rFont val="Calibri"/>
        <family val="2"/>
        <charset val="238"/>
      </rPr>
      <t>(Pinus)</t>
    </r>
  </si>
  <si>
    <r>
      <t>Sosna</t>
    </r>
    <r>
      <rPr>
        <i/>
        <sz val="10"/>
        <color theme="1"/>
        <rFont val="Calibri"/>
        <family val="2"/>
        <charset val="238"/>
      </rPr>
      <t xml:space="preserve"> (Pinus)</t>
    </r>
  </si>
  <si>
    <t>Zakładanie trawnika.</t>
  </si>
  <si>
    <t>D.01.02.04</t>
  </si>
  <si>
    <t>D.01.02.01</t>
  </si>
  <si>
    <t>Usunięcie drzew i krzaków.</t>
  </si>
  <si>
    <t>Podłoże ulepszone z mieszanki kruszywa niezwiązanego</t>
  </si>
  <si>
    <t>Podbudowa zasadnicza z mieszanki kruszywa niezwiązanego</t>
  </si>
  <si>
    <t>D.05.03.05a</t>
  </si>
  <si>
    <t>D.05.03.05b</t>
  </si>
  <si>
    <t xml:space="preserve">Nawierzchnie z betonu asfaltowego. Warstwa wiążąca. </t>
  </si>
  <si>
    <t>Nawierzchnie z betonu asfaltowego. Warstwa ścieralna.</t>
  </si>
  <si>
    <t>D.09.01.01</t>
  </si>
  <si>
    <t>Połączenie międzywarstwowe nawierzchni drogowej emulsją asfaltową.</t>
  </si>
  <si>
    <t>Odtworzenie trasy i punktów wysokościowych przy liniowych robotach ziemnych (drogi) w terenie równinnym, obsługa geodezyjna, inwentaryzacja powykonawcza, zastabilizowanie osnowy geodezyjnej w sposób trwały, ochrona ich przed zniszczeniem oraz oznakowanie w sposób ułatwiający odszukanie</t>
  </si>
  <si>
    <t>Wykonanie projektu czasowej organizacji ruchu na czas budowy, wdrażanie
poszczególnych etapów oraz ich likwidacja</t>
  </si>
  <si>
    <t>kpl.</t>
  </si>
  <si>
    <t>Rozbiórka elementów dróg i ulic</t>
  </si>
  <si>
    <t>mb</t>
  </si>
  <si>
    <t>D.01.03.01</t>
  </si>
  <si>
    <t>Regulacja urządzeń podziemnych</t>
  </si>
  <si>
    <t xml:space="preserve">Koryto wykonane pod zjazdami, mechanicznie w gruncie kat. II-IV, głębokość koryta 30cm - pod zjazdami </t>
  </si>
  <si>
    <t>Koryto wykonane pod chodnikiem, mechanicznie w gruncie kat. II-IV, głębokość koryta 15cm - pod chodnikiem</t>
  </si>
  <si>
    <t xml:space="preserve">Oczyszczenie warstw konstrukcyjnych bitumicznych mechanicznie </t>
  </si>
  <si>
    <t xml:space="preserve">Skropienie mechaniczne warstw konstrukcyjnych ulepszonych emulsją asfaltową </t>
  </si>
  <si>
    <t xml:space="preserve">Mechaniczne skropienie warstw konstrukcyjnych nieulepszonych emulsją asfaltową </t>
  </si>
  <si>
    <t>D.02.00.00</t>
  </si>
  <si>
    <t>ROBOTY ZIEMNE CPV: 45233100-0</t>
  </si>
  <si>
    <t>D.02.01.01</t>
  </si>
  <si>
    <t>m3</t>
  </si>
  <si>
    <t>D.03.00.00</t>
  </si>
  <si>
    <t>D.03.01.01</t>
  </si>
  <si>
    <t xml:space="preserve">Wykonanie poboczy z kruszywa łamanego 0/31,5 mm grubości 15 cm po zagęszczeniu - pobocza jezdni, szer. 0,75 m </t>
  </si>
  <si>
    <t xml:space="preserve">Wykonanie poboczy z kruszywa łamanego 0/31,5 mm grubości 10 cm po zagęszczeniu - pobocza zjazdów, szer. 0,75 m </t>
  </si>
  <si>
    <t>Ścianki czołowe prefabrykowane dla przepustów z rur PEHD DN400</t>
  </si>
  <si>
    <t>ROBOTY ODWODNIENIOWE CPV: 45232452-5</t>
  </si>
  <si>
    <t>Przepusty z rur HDPE pod drogą i pod zjazdami, elementy kanaliuzacji deszczowej</t>
  </si>
  <si>
    <t>Wykonanie 2 przepustów pod jezdnią z rur PEHD, SN10 śr. 60 cm ułożonych na ławie fundamentowej betonowej grubości 20 cm wraz obsypkami i podsypkami z piasku średniego</t>
  </si>
  <si>
    <t>Wykonanie przepustów pod zjazdami z rur PEHD, SN10 śr. 40 cm ułożonych na ławie fundamentowej żwirowej grubości 15 cm</t>
  </si>
  <si>
    <t>Studzienki kanalizacyjne systemowe, żelbetowe z osadnikiem 500 mm - WPUSTY
DESZCZOWE z pierścieniami odciążającymi, wpusty typ ciężki z koszami, żeliwne</t>
  </si>
  <si>
    <t xml:space="preserve">szt. </t>
  </si>
  <si>
    <t>Kanały z rur PVC łączonych na wcisk o śr. zewn. 200 mm SN8 - przykanaliki wpustów deszczowych wykonane metodą wykopową, w odcinkach ok. 9mb pod jezdnią główną - 13 szt. wpustów deszczowych wraz z uzupełnieniem warstw podbudowy jezni po wykonaniu wykopu</t>
  </si>
  <si>
    <t>Podbudowa i ulpszone podłoże z gruntu lub kruszywa stabilizowanego cementem</t>
  </si>
  <si>
    <t>ELEMENTY ULIC I DRÓG CPV: 45233220-7</t>
  </si>
  <si>
    <t>Krawężniki betonowe wystające/ wtopione o wymiarach 15x30 cm, 15X22 cm
na podsypce cementowo-piaskowej 1:4 - krawędź jezdni z chodnikiem</t>
  </si>
  <si>
    <t>Obrzeża betonowe o wymiarach 30x8 cm na podsypce piaskowej, spoiny wypełnione
piaskiem - krawędź chodnika</t>
  </si>
  <si>
    <t>Nawierzchnie z kostki brukowej, betonowej</t>
  </si>
  <si>
    <t>D.05.03.23a</t>
  </si>
  <si>
    <t>Nawierzchnia z kostki brukowej betonowej 20x10cm, grubości 8 cm na podsypce cementowo-piaskowej 1:4 gr. 3 cm z wypełnieniem spoin piaskiem, kolor szary
CHODNIK</t>
  </si>
  <si>
    <t>Wykonanie ubezpieczenia płytami z betonu cementowego dna i skarp projektowanego rowu w miejscu wylotu przykanalika wpustu deszczowego do rowu, płyty chodnikowe, betonowe o wym. 35x35x5 cm na betonie gr. 10cm i podsypce</t>
  </si>
  <si>
    <t>Nawierzchnia z kostki brukowej betonowej 20x10cm, grubości 8 cm na podsypce cementowo-piaskowej 1:4 gr. 3 cm z wypełnieniem spoin piaskiem, kolor
ZJAZDY</t>
  </si>
  <si>
    <t>Budowa drogi gminnej, ulicy Leśnej w miejscowości Stojadła</t>
  </si>
  <si>
    <t>Ścinanie drzew bez utrudnień śr. 36 - 45cm wraz z karczowaniem pni oraz wywiezieniem dłużyc, gałęzi i karpiny</t>
  </si>
  <si>
    <t xml:space="preserve"> Roboty remontowe - cięcie piłą nawierzchni bitumicznych na gł. do 10 cm</t>
  </si>
  <si>
    <t>Rozebranie przepustu betonowego pod jezdnią
wraz z wywiezieniem materiału z rozbórki i jego utylizacją - rury DN 600 mm (7,5+9,5 mb)</t>
  </si>
  <si>
    <t>Rozebranie przepustów betonowych oraz z rur PP pod istniejącymi zjazdami
wraz z wywiezieniem materiału z rozbórki i jego utylizacją - rury DN 300 - 500 mm (strona lewa: 6,7+2,1+6,5+6,5+9,5+20,5+7,5+9,5+6+2+8,15+7,5+6,2+6,15+6,1+7,15)+(strona prawa: 6,3+28,5+7+12+11,2+4,15+6+6+7,8+6,8)</t>
  </si>
  <si>
    <t>Rozbiórka zjazdu z kostki betonowej/ betonu cementowego obramowanego opornikiem na podbudowie z betonu  - materaiał z rozbiórki do utylizacji: strona lewa: 55,43m2 + 48 mb opornika; strona prawa: 91,74 m2 + 54,7 mb opornika)</t>
  </si>
  <si>
    <t>Rozbiórka  ogrodzenia murowanego wraz z fundamentem, słupki i podmurówka z cegły klinkierowej, przęsła stalowe; dz. ewidencyjna nr 245/9; lewa strona drogi - materaiał z rozbiórki do dyspozycji właściciela posesji lub utylizacji.</t>
  </si>
  <si>
    <t>Rozbiórka  ogrodzenia murowanego wraz z fundamentem, podmurówka z cegły klinkierowej, słupki i przęsła stalowe; dz. ewidencyjna nr 1400, 1401; prawa strona drogi - materaiał z rozbiórki do dyspozycji właściciela posesji lub utylizacji.</t>
  </si>
  <si>
    <t>Usunięcie kolizji z siecią uzbrojenia terenu - przesunięcie studni  kanalizacji sanitarnej, dz. ewidencyjna nr 1401</t>
  </si>
  <si>
    <t>Usunięcie kolizji z siecią uzbrojenia terenu - przesunięcie słupka teletechnicznego, dz. ewidencyjna nr 1478</t>
  </si>
  <si>
    <t>Usunięcie kolizji z siecią uzbrojenia terenu - przesunięcie ist. hydrantu, dz. ewidencyjna nr 195/5</t>
  </si>
  <si>
    <t>Usunięcie kolizji z siecią uzbrojenia terenu - przesunięcie ist. skrzynki gazowej znajdującej się w ogrodzeniu, dz. ewidencyjna nr 245/9</t>
  </si>
  <si>
    <t>Profilowanie i zagęszczenie podłoża pod warstwy konstrukcyjne nawierzchni wykonane mechanicznie w gruncie kat. II-IV - zjazdy, chodnik, pobocza, jezdni</t>
  </si>
  <si>
    <t>Koryto wykonane pod jezdnią, mechanicznie w gruncie kat. II-IV, głębokość koryta 45cm - pod jezdnią</t>
  </si>
  <si>
    <t>Formowanie i zagęszczanie nasypów. Pozycja obejmuje również zakup materiału
(pospółka 0/31mm,) transport na miejsce budowy oraz wbudowanie materiału
w nasyp - roboty związane z likwidacją rowów odwadniajacych po lewej stronie jezdni.</t>
  </si>
  <si>
    <t>Roboty ziemne wykonywane koparkami podsiębiernymi o poj.łyżki 0.60 m3 w
gr.kat. I-II z transp.urobku na odl.do 3 km sam.samowyład. - wykonanie projektowanych
rowów przydrożnych, trapezowych - gł. 0,5-0,6m, szerokość dna =0,
4m, skarpa 1:1; L=280,79mb</t>
  </si>
  <si>
    <t>Roboty ziemne wykonywane koparkami podsiębiernymi o poj.łyżki 0.60 m3 w
gr.kat. I-II z transp.urobku na odl.do 3 km sam.samowyład. - wykonanie projektowanych
rowów przydrożnych, trapezowych - gł. 0,4-0,5m, szerokość dna =0,
4m, skarpa 1:1,5; L=1120,77mb</t>
  </si>
  <si>
    <t>Studnie rewizyjne z kręgów betonowych o śr. 1000 mm w gotowym wykopie o głębok. 3m z zasypaniem materiałami sypkimi ( pozycja obejmuje zakuo zasypek).</t>
  </si>
  <si>
    <t>Wykonanie podbudowy z kruszywa łamanego 0/31,5mm, stabilizowanego mechanicznie, grubość warstwy po zagęszczeniu 20 cm - podbudowa jezdni głównej, przebudowa przepustu pod jezdnią, zjazd publiczny z betonu asfaltowego.</t>
  </si>
  <si>
    <t>Wykonanie warstwy mrozoochronnej z pospółki drogowej, grubość warstwy 10cm zjazdy indywidualne (742,03)+ chodnik (478,06)</t>
  </si>
  <si>
    <t>Ława betonowa z oporem z betonu C12/15 m3
Krawężniki betonowe: 15x30, 15x22, 12x25 cm
(390+526,26)*0,06
Obrzeża betonowy 8x30 cm
263,62*0,03</t>
  </si>
  <si>
    <t>Oporniki betonowe o wymiarach 12X25 cm
na podsypce cementowo-piaskowej 1:4 - obramowanie zjazdów</t>
  </si>
  <si>
    <t>Wykonanie ubezpieczenia płytami ażurowymi dna i skarp projektowanego rowu po prawej stronie jezdni zgodnie z PZT, płyty ażurowe typu "EKO" mała o wym. 90x60x10 cm na betonie gr. 10cm i podsypce</t>
  </si>
  <si>
    <t>Wykonanie warstwy wiążącej z mieszanki mineralno-asfaltowej AC 16 W,  grubość warstwy 8 cm (jezdnia główna + poszerzenia warstwy wiążącej= 398*5,0+poszerzenia+zjazd publiczny z betonu asfaltowego)</t>
  </si>
  <si>
    <t>Wykonanie warstwy ścieralnej z mieszanki mineralno-asfaltowej AC 11S, grubość warstwy po zagęszczeniu 4 cm (jezdnia główna+zjazd publiczny z betonu asfaltowego)</t>
  </si>
  <si>
    <t>Humusowanie i obsianie mieszanką traw dna i skarp rowów ( 1120,77*1,8)</t>
  </si>
  <si>
    <t>Przymocowanie do gotowych słupków znaków ostrzegawczych typ A średnie folia II generacji - A30</t>
  </si>
  <si>
    <t>Mechaniczne karczowanie zagajników gęstych ( karczowanie lasu pod budowę rowu )</t>
  </si>
  <si>
    <t>D.08.00.00</t>
  </si>
  <si>
    <t>Regulacja pionowa studzienek dla urządzeń podziemnych przy objętości betonu w jednym miejscu od 0,1 m3 do 0.3 m3
- skrzynki zaworów wodociagowych</t>
  </si>
  <si>
    <t>Regulacja pionowa studzienek dla urządzeń podziemnych przy objętości betonu w jednym miejscu od 0,1 m3 do 0.3 m3
- właz studni teletechnicznej</t>
  </si>
  <si>
    <t>Regulacja pionowa studzienek dla urządzeń podziemnych przy objętości betonu w jednym miejscu od 0,1 m3 do 0.3 m3
- właz studni kanalizacji sanitarnej</t>
  </si>
  <si>
    <t>Regulacja pionowa studzienek dla urządzeń podziemnych przy objętości betonuw jednym miejscu od 0,1 m3 do 0.3 m3
- skrzynki zaworów gazowych</t>
  </si>
  <si>
    <t xml:space="preserve">Warstwa gruntu z kruszywa naturalnego ( wbudowanego) zastabilizowana
cementem na głębokość 15cm. Klasa mieszanki C1,5/2. W pozycji należy również skalkulować właściwą pielęgnację warstwy - jezdnia główna, zjazd publiczny z betonu asfaltowego. </t>
  </si>
  <si>
    <t>Warstwa podbudowy kruszywa naturalnego ( wbudowanego) zastabilizowana
cementem na głębokość 15cm. Klasa mieszanki C5/6. W pozycji należy również skalkulować właściwą pielęgnację warstwy - podbudowa zasadnicza zjazdów z kostki betonowej.</t>
  </si>
  <si>
    <t>Warstwa podbudowy kruszywa naturalnego ( wbudowanego) zastabilizowana
cementem na głębokość 15cm. Klasa mieszanki C3/4. W pozycji należy również skalkulować właściwą pielęgnację warstwy - podbudowa zasadnicza chodników z kostki betonowej.</t>
  </si>
  <si>
    <t xml:space="preserve">Wykonanie podbudowy z kruszywa łamanego 0/31,5mm, stabilizowanego mechanicznie, grubość warstwy po zagęszczeniu 25 cm - nawierzchnia zjazdów </t>
  </si>
  <si>
    <t>Ścianki czołowe prefabrykowane dla przepustów z rur PEHD DN600</t>
  </si>
  <si>
    <t>PRZEDMIAR ROBÓT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</si>
</sst>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0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PL Courier New"/>
    </font>
    <font>
      <sz val="10"/>
      <name val="MS Sans Serif"/>
      <family val="2"/>
      <charset val="238"/>
    </font>
    <font>
      <sz val="10"/>
      <name val="PL Times New Roman"/>
    </font>
    <font>
      <sz val="11"/>
      <color theme="1"/>
      <name val="Arial"/>
      <family val="2"/>
      <charset val="238"/>
    </font>
    <font>
      <sz val="9"/>
      <color indexed="64"/>
      <name val="Arial"/>
      <family val="2"/>
      <charset val="238"/>
    </font>
    <font>
      <sz val="8"/>
      <color indexed="64"/>
      <name val="Arial"/>
      <family val="2"/>
      <charset val="238"/>
    </font>
    <font>
      <sz val="10"/>
      <color indexed="64"/>
      <name val="Arial"/>
      <family val="2"/>
      <charset val="238"/>
    </font>
    <font>
      <sz val="11"/>
      <color indexed="64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10.5"/>
      <color rgb="FF000000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1" applyNumberFormat="0" applyFont="0" applyFill="0" applyBorder="0" applyProtection="0">
      <alignment vertical="top" wrapText="1"/>
    </xf>
    <xf numFmtId="0" fontId="5" fillId="0" borderId="0"/>
    <xf numFmtId="0" fontId="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0" fillId="0" borderId="0" xfId="0"/>
    <xf numFmtId="0" fontId="8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vertical="top" wrapText="1"/>
    </xf>
    <xf numFmtId="0" fontId="13" fillId="6" borderId="10" xfId="0" applyFont="1" applyFill="1" applyBorder="1" applyAlignment="1">
      <alignment vertical="center" wrapText="1"/>
    </xf>
    <xf numFmtId="0" fontId="13" fillId="6" borderId="9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3" fillId="6" borderId="3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2" fontId="0" fillId="0" borderId="0" xfId="0" applyNumberFormat="1"/>
    <xf numFmtId="2" fontId="0" fillId="7" borderId="0" xfId="0" applyNumberFormat="1" applyFill="1"/>
    <xf numFmtId="2" fontId="0" fillId="8" borderId="0" xfId="0" applyNumberFormat="1" applyFill="1"/>
    <xf numFmtId="2" fontId="19" fillId="0" borderId="0" xfId="0" applyNumberFormat="1" applyFont="1"/>
    <xf numFmtId="0" fontId="26" fillId="4" borderId="5" xfId="0" applyNumberFormat="1" applyFont="1" applyFill="1" applyBorder="1" applyAlignment="1">
      <alignment horizontal="center" vertical="center"/>
    </xf>
    <xf numFmtId="49" fontId="26" fillId="4" borderId="5" xfId="0" applyNumberFormat="1" applyFont="1" applyFill="1" applyBorder="1" applyAlignment="1">
      <alignment horizontal="left" vertical="center" wrapText="1"/>
    </xf>
    <xf numFmtId="0" fontId="24" fillId="5" borderId="5" xfId="2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5" xfId="0" applyNumberFormat="1" applyFont="1" applyFill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left" vertical="center" wrapText="1"/>
    </xf>
    <xf numFmtId="164" fontId="27" fillId="0" borderId="5" xfId="2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6" fillId="4" borderId="5" xfId="14" applyNumberFormat="1" applyFont="1" applyFill="1" applyBorder="1" applyAlignment="1" applyProtection="1">
      <alignment horizontal="center" vertical="center"/>
    </xf>
    <xf numFmtId="4" fontId="23" fillId="4" borderId="5" xfId="20" applyNumberFormat="1" applyFont="1" applyFill="1" applyBorder="1" applyAlignment="1">
      <alignment horizontal="center" vertical="center" wrapText="1"/>
    </xf>
    <xf numFmtId="0" fontId="23" fillId="0" borderId="5" xfId="14" applyNumberFormat="1" applyFont="1" applyFill="1" applyBorder="1" applyAlignment="1" applyProtection="1">
      <alignment horizontal="center" vertical="center"/>
    </xf>
    <xf numFmtId="49" fontId="23" fillId="0" borderId="5" xfId="0" applyNumberFormat="1" applyFont="1" applyFill="1" applyBorder="1" applyAlignment="1">
      <alignment horizontal="left" vertical="center" wrapText="1"/>
    </xf>
    <xf numFmtId="49" fontId="23" fillId="0" borderId="5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Fill="1" applyBorder="1" applyAlignment="1">
      <alignment horizontal="center" vertical="center" wrapText="1"/>
    </xf>
    <xf numFmtId="0" fontId="23" fillId="4" borderId="5" xfId="0" applyNumberFormat="1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/>
    </xf>
    <xf numFmtId="49" fontId="23" fillId="8" borderId="5" xfId="0" applyNumberFormat="1" applyFont="1" applyFill="1" applyBorder="1" applyAlignment="1">
      <alignment horizontal="center" vertical="center" wrapText="1"/>
    </xf>
    <xf numFmtId="4" fontId="26" fillId="8" borderId="5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/>
    </xf>
    <xf numFmtId="0" fontId="23" fillId="3" borderId="5" xfId="0" applyNumberFormat="1" applyFont="1" applyFill="1" applyBorder="1" applyAlignment="1">
      <alignment horizontal="center" vertical="center" wrapText="1"/>
    </xf>
    <xf numFmtId="4" fontId="28" fillId="3" borderId="5" xfId="0" applyNumberFormat="1" applyFont="1" applyFill="1" applyBorder="1" applyAlignment="1">
      <alignment horizontal="center" vertical="center" wrapText="1"/>
    </xf>
    <xf numFmtId="4" fontId="29" fillId="4" borderId="5" xfId="20" applyNumberFormat="1" applyFont="1" applyFill="1" applyBorder="1" applyAlignment="1">
      <alignment horizontal="center" vertical="center" wrapText="1"/>
    </xf>
    <xf numFmtId="0" fontId="24" fillId="0" borderId="4" xfId="20" applyFont="1" applyBorder="1" applyAlignment="1">
      <alignment horizontal="center" vertical="center"/>
    </xf>
    <xf numFmtId="0" fontId="23" fillId="0" borderId="5" xfId="0" applyNumberFormat="1" applyFont="1" applyFill="1" applyBorder="1" applyAlignment="1">
      <alignment horizontal="center" vertical="center"/>
    </xf>
    <xf numFmtId="49" fontId="23" fillId="0" borderId="5" xfId="0" quotePrefix="1" applyNumberFormat="1" applyFont="1" applyFill="1" applyBorder="1" applyAlignment="1">
      <alignment horizontal="left" vertical="center" wrapText="1"/>
    </xf>
    <xf numFmtId="0" fontId="23" fillId="8" borderId="5" xfId="14" applyNumberFormat="1" applyFont="1" applyFill="1" applyBorder="1" applyAlignment="1" applyProtection="1">
      <alignment horizontal="center" vertical="center"/>
    </xf>
    <xf numFmtId="49" fontId="26" fillId="5" borderId="5" xfId="14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" fontId="27" fillId="0" borderId="5" xfId="20" applyNumberFormat="1" applyFont="1" applyBorder="1" applyAlignment="1">
      <alignment vertical="center"/>
    </xf>
    <xf numFmtId="0" fontId="0" fillId="0" borderId="5" xfId="0" applyBorder="1"/>
    <xf numFmtId="0" fontId="26" fillId="3" borderId="5" xfId="15" applyNumberFormat="1" applyFont="1" applyFill="1" applyBorder="1" applyAlignment="1">
      <alignment horizontal="center" vertical="center"/>
    </xf>
    <xf numFmtId="0" fontId="7" fillId="0" borderId="0" xfId="20" applyFont="1" applyBorder="1"/>
    <xf numFmtId="0" fontId="7" fillId="0" borderId="0" xfId="20" applyFont="1" applyBorder="1" applyAlignment="1">
      <alignment vertical="center"/>
    </xf>
    <xf numFmtId="0" fontId="26" fillId="2" borderId="5" xfId="14" applyNumberFormat="1" applyFont="1" applyFill="1" applyBorder="1" applyAlignment="1" applyProtection="1">
      <alignment horizontal="center" vertical="center"/>
    </xf>
    <xf numFmtId="49" fontId="26" fillId="2" borderId="5" xfId="14" applyNumberFormat="1" applyFont="1" applyFill="1" applyBorder="1" applyAlignment="1" applyProtection="1">
      <alignment horizontal="left" vertical="center" wrapText="1"/>
    </xf>
    <xf numFmtId="49" fontId="26" fillId="2" borderId="5" xfId="14" applyNumberFormat="1" applyFont="1" applyFill="1" applyBorder="1" applyAlignment="1" applyProtection="1">
      <alignment horizontal="center" vertical="center" wrapText="1"/>
    </xf>
    <xf numFmtId="1" fontId="26" fillId="2" borderId="5" xfId="0" applyNumberFormat="1" applyFont="1" applyFill="1" applyBorder="1" applyAlignment="1">
      <alignment horizontal="center" vertical="center"/>
    </xf>
    <xf numFmtId="0" fontId="24" fillId="5" borderId="5" xfId="20" applyNumberFormat="1" applyFont="1" applyFill="1" applyBorder="1" applyAlignment="1">
      <alignment horizontal="center" vertical="center"/>
    </xf>
    <xf numFmtId="0" fontId="24" fillId="0" borderId="5" xfId="20" applyNumberFormat="1" applyFont="1" applyFill="1" applyBorder="1" applyAlignment="1">
      <alignment horizontal="center" vertical="center"/>
    </xf>
    <xf numFmtId="0" fontId="23" fillId="4" borderId="5" xfId="20" applyNumberFormat="1" applyFont="1" applyFill="1" applyBorder="1" applyAlignment="1">
      <alignment horizontal="center" vertical="center" wrapText="1"/>
    </xf>
    <xf numFmtId="49" fontId="26" fillId="3" borderId="5" xfId="15" applyNumberFormat="1" applyFont="1" applyFill="1" applyBorder="1" applyAlignment="1">
      <alignment horizontal="left" vertical="center" wrapText="1"/>
    </xf>
    <xf numFmtId="4" fontId="29" fillId="4" borderId="5" xfId="20" applyNumberFormat="1" applyFont="1" applyFill="1" applyBorder="1" applyAlignment="1">
      <alignment horizontal="right" vertical="center" wrapText="1"/>
    </xf>
    <xf numFmtId="4" fontId="26" fillId="0" borderId="5" xfId="0" applyNumberFormat="1" applyFont="1" applyFill="1" applyBorder="1" applyAlignment="1">
      <alignment horizontal="right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4" fillId="0" borderId="4" xfId="20" applyFont="1" applyFill="1" applyBorder="1" applyAlignment="1">
      <alignment horizontal="center" vertical="center"/>
    </xf>
    <xf numFmtId="49" fontId="23" fillId="0" borderId="5" xfId="0" applyNumberFormat="1" applyFont="1" applyBorder="1" applyAlignment="1">
      <alignment horizontal="left" vertical="center" wrapText="1"/>
    </xf>
    <xf numFmtId="49" fontId="23" fillId="0" borderId="5" xfId="0" quotePrefix="1" applyNumberFormat="1" applyFont="1" applyBorder="1" applyAlignment="1">
      <alignment horizontal="left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11" fillId="0" borderId="0" xfId="0" applyNumberFormat="1" applyFont="1" applyAlignment="1">
      <alignment horizontal="right" vertical="top" wrapText="1"/>
    </xf>
    <xf numFmtId="0" fontId="13" fillId="6" borderId="3" xfId="0" applyFont="1" applyFill="1" applyBorder="1" applyAlignment="1">
      <alignment vertical="center" wrapText="1"/>
    </xf>
    <xf numFmtId="0" fontId="13" fillId="6" borderId="13" xfId="0" applyFont="1" applyFill="1" applyBorder="1" applyAlignment="1">
      <alignment vertical="center" wrapText="1"/>
    </xf>
    <xf numFmtId="0" fontId="13" fillId="6" borderId="14" xfId="0" applyFont="1" applyFill="1" applyBorder="1" applyAlignment="1">
      <alignment vertical="center" wrapText="1"/>
    </xf>
    <xf numFmtId="0" fontId="13" fillId="6" borderId="8" xfId="0" applyFont="1" applyFill="1" applyBorder="1" applyAlignment="1">
      <alignment vertical="center" wrapText="1"/>
    </xf>
    <xf numFmtId="0" fontId="13" fillId="6" borderId="10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11" fillId="0" borderId="0" xfId="0" applyNumberFormat="1" applyFont="1" applyAlignment="1">
      <alignment vertical="top" wrapText="1"/>
    </xf>
    <xf numFmtId="0" fontId="20" fillId="0" borderId="0" xfId="20" applyFont="1" applyAlignment="1">
      <alignment horizontal="center"/>
    </xf>
    <xf numFmtId="0" fontId="21" fillId="0" borderId="0" xfId="0" applyFont="1" applyAlignment="1"/>
    <xf numFmtId="0" fontId="22" fillId="0" borderId="0" xfId="20" applyFont="1" applyAlignment="1">
      <alignment horizontal="center" vertical="center" wrapText="1"/>
    </xf>
    <xf numFmtId="0" fontId="23" fillId="0" borderId="15" xfId="20" applyFont="1" applyFill="1" applyBorder="1" applyAlignment="1">
      <alignment horizontal="center" vertical="center"/>
    </xf>
    <xf numFmtId="0" fontId="23" fillId="0" borderId="4" xfId="20" applyFont="1" applyFill="1" applyBorder="1" applyAlignment="1">
      <alignment horizontal="center" vertical="center"/>
    </xf>
    <xf numFmtId="0" fontId="23" fillId="0" borderId="16" xfId="20" applyFont="1" applyFill="1" applyBorder="1" applyAlignment="1">
      <alignment horizontal="center" vertical="center" wrapText="1"/>
    </xf>
    <xf numFmtId="0" fontId="23" fillId="0" borderId="5" xfId="20" applyFont="1" applyFill="1" applyBorder="1" applyAlignment="1">
      <alignment horizontal="center" vertical="center" wrapText="1"/>
    </xf>
    <xf numFmtId="0" fontId="23" fillId="0" borderId="16" xfId="20" applyFont="1" applyFill="1" applyBorder="1" applyAlignment="1">
      <alignment horizontal="center" vertical="center"/>
    </xf>
    <xf numFmtId="0" fontId="23" fillId="0" borderId="5" xfId="20" applyFont="1" applyFill="1" applyBorder="1" applyAlignment="1">
      <alignment horizontal="center" vertical="center"/>
    </xf>
    <xf numFmtId="1" fontId="23" fillId="0" borderId="16" xfId="20" applyNumberFormat="1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</cellXfs>
  <cellStyles count="21">
    <cellStyle name="Dziesiętny 2" xfId="1"/>
    <cellStyle name="Dziesiętny 2 2" xfId="17"/>
    <cellStyle name="Dziesiętny 3" xfId="2"/>
    <cellStyle name="Dziesiętny 3 2" xfId="3"/>
    <cellStyle name="Dziesiętny 3 2 2" xfId="19"/>
    <cellStyle name="Dziesiętny 3 3" xfId="18"/>
    <cellStyle name="Dziesiętny 4" xfId="16"/>
    <cellStyle name="None" xfId="4"/>
    <cellStyle name="Normalny" xfId="0" builtinId="0"/>
    <cellStyle name="Normalny 2" xfId="5"/>
    <cellStyle name="Normalny 2 2" xfId="6"/>
    <cellStyle name="Normalny 2 2 2" xfId="7"/>
    <cellStyle name="Normalny 2 3" xfId="20"/>
    <cellStyle name="Normalny 2_Wykaz_A2_D1" xfId="8"/>
    <cellStyle name="Normalny 4" xfId="9"/>
    <cellStyle name="Normalny 4 2" xfId="10"/>
    <cellStyle name="Normalny 4 2 2" xfId="11"/>
    <cellStyle name="Normalny 4 3" xfId="12"/>
    <cellStyle name="Normalny_slepy-kosztorys" xfId="15"/>
    <cellStyle name="Normalny_TER02" xfId="14"/>
    <cellStyle name="Opis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4"/>
  <sheetViews>
    <sheetView workbookViewId="0">
      <selection activeCell="K97" sqref="K97"/>
    </sheetView>
  </sheetViews>
  <sheetFormatPr defaultRowHeight="14.25"/>
  <cols>
    <col min="1" max="1" width="10.375" style="12" bestFit="1" customWidth="1"/>
  </cols>
  <sheetData>
    <row r="2" spans="1:11" ht="15" thickBot="1"/>
    <row r="3" spans="1:11" ht="38.25">
      <c r="B3" s="75" t="s">
        <v>39</v>
      </c>
      <c r="C3" s="4" t="s">
        <v>40</v>
      </c>
      <c r="D3" s="75" t="s">
        <v>42</v>
      </c>
      <c r="E3" s="75" t="s">
        <v>43</v>
      </c>
    </row>
    <row r="4" spans="1:11">
      <c r="B4" s="76"/>
      <c r="C4" s="5" t="s">
        <v>41</v>
      </c>
      <c r="D4" s="76"/>
      <c r="E4" s="76"/>
    </row>
    <row r="5" spans="1:11" s="1" customFormat="1">
      <c r="A5" s="12"/>
      <c r="B5" s="5"/>
      <c r="C5" s="5"/>
      <c r="D5" s="5"/>
      <c r="E5" s="11"/>
    </row>
    <row r="6" spans="1:11" s="1" customFormat="1" ht="15" thickBot="1">
      <c r="A6" s="12"/>
      <c r="B6" s="5"/>
      <c r="C6" s="5"/>
      <c r="D6" s="5"/>
      <c r="E6" s="11"/>
    </row>
    <row r="7" spans="1:11" s="1" customFormat="1" ht="27.75" thickBot="1">
      <c r="A7" s="12">
        <f>D7/6.2832</f>
        <v>18.302775655716832</v>
      </c>
      <c r="B7" s="4">
        <v>1</v>
      </c>
      <c r="C7" s="4" t="s">
        <v>44</v>
      </c>
      <c r="D7" s="4">
        <v>115</v>
      </c>
      <c r="E7" s="6" t="s">
        <v>45</v>
      </c>
      <c r="K7" s="1">
        <v>1</v>
      </c>
    </row>
    <row r="8" spans="1:11" ht="27.75" thickBot="1">
      <c r="A8" s="12">
        <f t="shared" ref="A8:A36" si="0">D8/6.2832</f>
        <v>17.50700280112045</v>
      </c>
      <c r="B8" s="4">
        <v>1</v>
      </c>
      <c r="C8" s="4" t="s">
        <v>44</v>
      </c>
      <c r="D8" s="4">
        <v>110</v>
      </c>
      <c r="E8" s="6" t="s">
        <v>45</v>
      </c>
      <c r="K8">
        <v>2</v>
      </c>
    </row>
    <row r="9" spans="1:11" ht="26.25" thickBot="1">
      <c r="A9" s="12">
        <f t="shared" si="0"/>
        <v>16.233766233766232</v>
      </c>
      <c r="B9" s="4">
        <v>2</v>
      </c>
      <c r="C9" s="4" t="s">
        <v>46</v>
      </c>
      <c r="D9" s="4">
        <v>102</v>
      </c>
      <c r="E9" s="6"/>
      <c r="K9" s="1">
        <v>3</v>
      </c>
    </row>
    <row r="10" spans="1:11" ht="27.75" thickBot="1">
      <c r="A10" s="12">
        <f t="shared" si="0"/>
        <v>20.371785077667433</v>
      </c>
      <c r="B10" s="4">
        <v>3</v>
      </c>
      <c r="C10" s="4" t="s">
        <v>47</v>
      </c>
      <c r="D10" s="4">
        <v>128</v>
      </c>
      <c r="E10" s="6"/>
      <c r="K10" s="1">
        <v>4</v>
      </c>
    </row>
    <row r="11" spans="1:11" ht="27.75" thickBot="1">
      <c r="A11" s="13">
        <f t="shared" si="0"/>
        <v>7.3211102622867328</v>
      </c>
      <c r="B11" s="4">
        <v>4</v>
      </c>
      <c r="C11" s="4" t="s">
        <v>44</v>
      </c>
      <c r="D11" s="4">
        <v>46</v>
      </c>
      <c r="E11" s="6"/>
      <c r="K11" s="1">
        <v>5</v>
      </c>
    </row>
    <row r="12" spans="1:11" ht="26.25" thickBot="1">
      <c r="A12" s="12">
        <f t="shared" si="0"/>
        <v>17.984466513878278</v>
      </c>
      <c r="B12" s="4">
        <v>5</v>
      </c>
      <c r="C12" s="4" t="s">
        <v>46</v>
      </c>
      <c r="D12" s="4">
        <v>113</v>
      </c>
      <c r="E12" s="6"/>
      <c r="K12" s="1">
        <v>6</v>
      </c>
    </row>
    <row r="13" spans="1:11" ht="27.75" thickBot="1">
      <c r="A13" s="12">
        <f t="shared" si="0"/>
        <v>14.323911382734913</v>
      </c>
      <c r="B13" s="4">
        <v>6</v>
      </c>
      <c r="C13" s="4" t="s">
        <v>47</v>
      </c>
      <c r="D13" s="4">
        <v>90</v>
      </c>
      <c r="E13" s="6"/>
      <c r="K13" s="1">
        <v>7</v>
      </c>
    </row>
    <row r="14" spans="1:11" ht="27.75" thickBot="1">
      <c r="A14" s="12">
        <f t="shared" si="0"/>
        <v>17.50700280112045</v>
      </c>
      <c r="B14" s="4">
        <v>7</v>
      </c>
      <c r="C14" s="4" t="s">
        <v>47</v>
      </c>
      <c r="D14" s="4">
        <v>110</v>
      </c>
      <c r="E14" s="6"/>
      <c r="K14" s="1">
        <v>8</v>
      </c>
    </row>
    <row r="15" spans="1:11" ht="26.25" thickBot="1">
      <c r="A15" s="14">
        <f t="shared" si="0"/>
        <v>13.050674815380697</v>
      </c>
      <c r="B15" s="4">
        <v>8</v>
      </c>
      <c r="C15" s="4" t="s">
        <v>48</v>
      </c>
      <c r="D15" s="4">
        <v>82</v>
      </c>
      <c r="E15" s="6"/>
      <c r="K15" s="1">
        <v>9</v>
      </c>
    </row>
    <row r="16" spans="1:11" ht="27.75" thickBot="1">
      <c r="A16" s="12">
        <f t="shared" si="0"/>
        <v>21.963330786860197</v>
      </c>
      <c r="B16" s="4">
        <v>9</v>
      </c>
      <c r="C16" s="4" t="s">
        <v>44</v>
      </c>
      <c r="D16" s="4">
        <v>138</v>
      </c>
      <c r="E16" s="6"/>
      <c r="K16" s="1">
        <v>10</v>
      </c>
    </row>
    <row r="17" spans="1:11" ht="27.75" thickBot="1">
      <c r="A17" s="14">
        <f t="shared" si="0"/>
        <v>13.528138528138529</v>
      </c>
      <c r="B17" s="4">
        <v>10</v>
      </c>
      <c r="C17" s="4" t="s">
        <v>47</v>
      </c>
      <c r="D17" s="4">
        <v>85</v>
      </c>
      <c r="E17" s="6"/>
      <c r="K17" s="1">
        <v>11</v>
      </c>
    </row>
    <row r="18" spans="1:11" ht="26.25" thickBot="1">
      <c r="A18" s="13">
        <f t="shared" si="0"/>
        <v>5.7295645530939652</v>
      </c>
      <c r="B18" s="4">
        <v>11</v>
      </c>
      <c r="C18" s="4" t="s">
        <v>49</v>
      </c>
      <c r="D18" s="4">
        <v>36</v>
      </c>
      <c r="E18" s="6"/>
      <c r="K18" s="1">
        <v>12</v>
      </c>
    </row>
    <row r="19" spans="1:11" ht="27.75" thickBot="1">
      <c r="A19" s="13">
        <f t="shared" si="0"/>
        <v>7.3211102622867328</v>
      </c>
      <c r="B19" s="4">
        <v>12</v>
      </c>
      <c r="C19" s="4" t="s">
        <v>47</v>
      </c>
      <c r="D19" s="4">
        <v>46</v>
      </c>
      <c r="E19" s="6"/>
      <c r="K19" s="1">
        <v>13</v>
      </c>
    </row>
    <row r="20" spans="1:11" ht="27.75" thickBot="1">
      <c r="A20" s="14">
        <f t="shared" si="0"/>
        <v>14.323911382734913</v>
      </c>
      <c r="B20" s="4">
        <v>13</v>
      </c>
      <c r="C20" s="4" t="s">
        <v>47</v>
      </c>
      <c r="D20" s="4">
        <v>90</v>
      </c>
      <c r="E20" s="6"/>
      <c r="K20" s="1">
        <v>14</v>
      </c>
    </row>
    <row r="21" spans="1:11" ht="27.75" thickBot="1">
      <c r="A21" s="13">
        <f t="shared" si="0"/>
        <v>10.981665393430099</v>
      </c>
      <c r="B21" s="4">
        <v>14</v>
      </c>
      <c r="C21" s="4" t="s">
        <v>47</v>
      </c>
      <c r="D21" s="4">
        <v>69</v>
      </c>
      <c r="E21" s="6"/>
      <c r="K21" s="1">
        <v>15</v>
      </c>
    </row>
    <row r="22" spans="1:11" ht="27.75" thickBot="1">
      <c r="A22" s="14">
        <f t="shared" si="0"/>
        <v>12.254901960784315</v>
      </c>
      <c r="B22" s="4">
        <v>15</v>
      </c>
      <c r="C22" s="4" t="s">
        <v>47</v>
      </c>
      <c r="D22" s="4">
        <v>77</v>
      </c>
      <c r="E22" s="6"/>
      <c r="K22" s="1">
        <v>16</v>
      </c>
    </row>
    <row r="23" spans="1:11" ht="26.25" thickBot="1">
      <c r="A23" s="12">
        <f t="shared" si="0"/>
        <v>17.666157372039724</v>
      </c>
      <c r="B23" s="4">
        <v>16</v>
      </c>
      <c r="C23" s="4" t="s">
        <v>46</v>
      </c>
      <c r="D23" s="4">
        <v>111</v>
      </c>
      <c r="E23" s="6"/>
      <c r="K23" s="1">
        <v>17</v>
      </c>
    </row>
    <row r="24" spans="1:11" ht="26.25" thickBot="1">
      <c r="A24" s="13">
        <f t="shared" si="0"/>
        <v>4.6154825566590274</v>
      </c>
      <c r="B24" s="4">
        <v>17</v>
      </c>
      <c r="C24" s="4" t="s">
        <v>49</v>
      </c>
      <c r="D24" s="4">
        <v>29</v>
      </c>
      <c r="E24" s="6"/>
      <c r="K24" s="1">
        <v>18</v>
      </c>
    </row>
    <row r="25" spans="1:11" ht="26.25" thickBot="1">
      <c r="A25" s="14">
        <f t="shared" si="0"/>
        <v>14.96052966641202</v>
      </c>
      <c r="B25" s="4">
        <v>18</v>
      </c>
      <c r="C25" s="4" t="s">
        <v>46</v>
      </c>
      <c r="D25" s="4">
        <v>94</v>
      </c>
      <c r="E25" s="6"/>
      <c r="K25" s="1">
        <v>19</v>
      </c>
    </row>
    <row r="26" spans="1:11" ht="27.75" thickBot="1">
      <c r="A26" s="12">
        <f t="shared" si="0"/>
        <v>16.233766233766232</v>
      </c>
      <c r="B26" s="4">
        <v>19</v>
      </c>
      <c r="C26" s="4" t="s">
        <v>47</v>
      </c>
      <c r="D26" s="4">
        <v>102</v>
      </c>
      <c r="E26" s="6"/>
      <c r="K26" s="1">
        <v>20</v>
      </c>
    </row>
    <row r="27" spans="1:11" ht="27.75" thickBot="1">
      <c r="A27" s="14">
        <f t="shared" si="0"/>
        <v>13.209829386299974</v>
      </c>
      <c r="B27" s="4">
        <v>20</v>
      </c>
      <c r="C27" s="4" t="s">
        <v>47</v>
      </c>
      <c r="D27" s="4">
        <v>83</v>
      </c>
      <c r="E27" s="6"/>
      <c r="K27" s="1">
        <v>21</v>
      </c>
    </row>
    <row r="28" spans="1:11" ht="39" thickBot="1">
      <c r="A28" s="13">
        <f t="shared" si="0"/>
        <v>8.5943468296409478</v>
      </c>
      <c r="B28" s="4">
        <v>21</v>
      </c>
      <c r="C28" s="4" t="s">
        <v>50</v>
      </c>
      <c r="D28" s="4">
        <v>54</v>
      </c>
      <c r="E28" s="6"/>
      <c r="K28" s="1">
        <v>22</v>
      </c>
    </row>
    <row r="29" spans="1:11" s="1" customFormat="1" ht="39" thickBot="1">
      <c r="A29" s="13">
        <f t="shared" si="0"/>
        <v>3.8197097020626432</v>
      </c>
      <c r="B29" s="4">
        <v>21</v>
      </c>
      <c r="C29" s="4" t="s">
        <v>50</v>
      </c>
      <c r="D29" s="4">
        <v>24</v>
      </c>
      <c r="E29" s="6"/>
      <c r="K29" s="1">
        <v>23</v>
      </c>
    </row>
    <row r="30" spans="1:11" s="1" customFormat="1" ht="39" thickBot="1">
      <c r="A30" s="13">
        <f t="shared" si="0"/>
        <v>4.9337916984975809</v>
      </c>
      <c r="B30" s="4">
        <v>21</v>
      </c>
      <c r="C30" s="4" t="s">
        <v>50</v>
      </c>
      <c r="D30" s="4">
        <v>31</v>
      </c>
      <c r="E30" s="6"/>
      <c r="K30" s="1">
        <v>24</v>
      </c>
    </row>
    <row r="31" spans="1:11" ht="27.75" thickBot="1">
      <c r="A31" s="14">
        <f t="shared" si="0"/>
        <v>14.323911382734913</v>
      </c>
      <c r="B31" s="4">
        <v>22</v>
      </c>
      <c r="C31" s="4" t="s">
        <v>47</v>
      </c>
      <c r="D31" s="4">
        <v>90</v>
      </c>
      <c r="E31" s="6"/>
      <c r="K31" s="1">
        <v>25</v>
      </c>
    </row>
    <row r="32" spans="1:11" s="1" customFormat="1" ht="27.75" thickBot="1">
      <c r="A32" s="12">
        <f t="shared" si="0"/>
        <v>16.233766233766232</v>
      </c>
      <c r="B32" s="4">
        <v>22</v>
      </c>
      <c r="C32" s="4" t="s">
        <v>47</v>
      </c>
      <c r="D32" s="4">
        <v>102</v>
      </c>
      <c r="E32" s="6"/>
      <c r="K32" s="1">
        <v>26</v>
      </c>
    </row>
    <row r="33" spans="1:11" ht="27.75" thickBot="1">
      <c r="A33" s="13">
        <f t="shared" si="0"/>
        <v>10.185892538833716</v>
      </c>
      <c r="B33" s="4">
        <v>26</v>
      </c>
      <c r="C33" s="4" t="s">
        <v>47</v>
      </c>
      <c r="D33" s="4">
        <v>64</v>
      </c>
      <c r="E33" s="6" t="s">
        <v>51</v>
      </c>
      <c r="K33" s="1">
        <v>27</v>
      </c>
    </row>
    <row r="34" spans="1:11" ht="27.75" thickBot="1">
      <c r="A34" s="14">
        <f t="shared" si="0"/>
        <v>14.164756811815636</v>
      </c>
      <c r="B34" s="4">
        <v>27</v>
      </c>
      <c r="C34" s="4" t="s">
        <v>47</v>
      </c>
      <c r="D34" s="4">
        <v>89</v>
      </c>
      <c r="E34" s="6" t="s">
        <v>51</v>
      </c>
      <c r="K34" s="1">
        <v>28</v>
      </c>
    </row>
    <row r="35" spans="1:11" ht="27.75" thickBot="1">
      <c r="A35" s="14">
        <f t="shared" si="0"/>
        <v>14.164756811815636</v>
      </c>
      <c r="B35" s="4">
        <v>28</v>
      </c>
      <c r="C35" s="4" t="s">
        <v>47</v>
      </c>
      <c r="D35" s="4">
        <v>89</v>
      </c>
      <c r="E35" s="6" t="s">
        <v>51</v>
      </c>
      <c r="K35" s="1">
        <v>29</v>
      </c>
    </row>
    <row r="36" spans="1:11" ht="27.75" thickBot="1">
      <c r="A36" s="13">
        <f t="shared" si="0"/>
        <v>6.207028265851795</v>
      </c>
      <c r="B36" s="4">
        <v>29</v>
      </c>
      <c r="C36" s="7" t="s">
        <v>47</v>
      </c>
      <c r="D36" s="7">
        <v>39</v>
      </c>
      <c r="E36" s="8" t="s">
        <v>51</v>
      </c>
      <c r="K36" s="1">
        <v>30</v>
      </c>
    </row>
    <row r="37" spans="1:11" ht="16.149999999999999" customHeight="1" thickBot="1">
      <c r="A37" s="14">
        <f>G37/6.2832</f>
        <v>14.323911382734913</v>
      </c>
      <c r="B37" s="9"/>
      <c r="C37" s="69">
        <v>23</v>
      </c>
      <c r="D37" s="70"/>
      <c r="E37" s="69" t="s">
        <v>47</v>
      </c>
      <c r="F37" s="70"/>
      <c r="G37" s="69">
        <v>90</v>
      </c>
      <c r="H37" s="70"/>
      <c r="I37" s="69"/>
      <c r="J37" s="70"/>
      <c r="K37" s="1">
        <v>31</v>
      </c>
    </row>
    <row r="38" spans="1:11" ht="16.149999999999999" customHeight="1" thickBot="1">
      <c r="A38" s="12">
        <f t="shared" ref="A38:A85" si="1">G38/6.2832</f>
        <v>16.074611662846959</v>
      </c>
      <c r="B38" s="9"/>
      <c r="C38" s="69">
        <v>24</v>
      </c>
      <c r="D38" s="70"/>
      <c r="E38" s="69" t="s">
        <v>52</v>
      </c>
      <c r="F38" s="70"/>
      <c r="G38" s="69">
        <v>101</v>
      </c>
      <c r="H38" s="70"/>
      <c r="I38" s="69" t="s">
        <v>45</v>
      </c>
      <c r="J38" s="70"/>
      <c r="K38" s="1">
        <v>32</v>
      </c>
    </row>
    <row r="39" spans="1:11" ht="16.149999999999999" customHeight="1" thickBot="1">
      <c r="A39" s="13">
        <f t="shared" si="1"/>
        <v>4.9337916984975809</v>
      </c>
      <c r="B39" s="9"/>
      <c r="C39" s="69">
        <v>25</v>
      </c>
      <c r="D39" s="70"/>
      <c r="E39" s="69" t="s">
        <v>53</v>
      </c>
      <c r="F39" s="70"/>
      <c r="G39" s="69">
        <v>31</v>
      </c>
      <c r="H39" s="70"/>
      <c r="I39" s="69"/>
      <c r="J39" s="70"/>
      <c r="K39" s="1">
        <v>33</v>
      </c>
    </row>
    <row r="40" spans="1:11" ht="16.149999999999999" customHeight="1" thickBot="1">
      <c r="A40" s="13">
        <f t="shared" si="1"/>
        <v>4.1380188439011967</v>
      </c>
      <c r="B40" s="9"/>
      <c r="C40" s="69">
        <v>26</v>
      </c>
      <c r="D40" s="70"/>
      <c r="E40" s="69" t="s">
        <v>53</v>
      </c>
      <c r="F40" s="70"/>
      <c r="G40" s="69">
        <v>26</v>
      </c>
      <c r="H40" s="70"/>
      <c r="I40" s="69"/>
      <c r="J40" s="70"/>
      <c r="K40" s="1">
        <v>34</v>
      </c>
    </row>
    <row r="41" spans="1:11" ht="16.149999999999999" customHeight="1" thickBot="1">
      <c r="A41" s="13">
        <f t="shared" si="1"/>
        <v>12.41405653170359</v>
      </c>
      <c r="B41" s="9"/>
      <c r="C41" s="69">
        <v>27</v>
      </c>
      <c r="D41" s="70"/>
      <c r="E41" s="69" t="s">
        <v>52</v>
      </c>
      <c r="F41" s="70"/>
      <c r="G41" s="69">
        <v>78</v>
      </c>
      <c r="H41" s="70"/>
      <c r="I41" s="69"/>
      <c r="J41" s="70"/>
      <c r="K41" s="1">
        <v>35</v>
      </c>
    </row>
    <row r="42" spans="1:11" ht="16.149999999999999" customHeight="1" thickBot="1">
      <c r="A42" s="14">
        <f t="shared" si="1"/>
        <v>14.164756811815636</v>
      </c>
      <c r="B42" s="9"/>
      <c r="C42" s="69">
        <v>28</v>
      </c>
      <c r="D42" s="70"/>
      <c r="E42" s="69" t="s">
        <v>52</v>
      </c>
      <c r="F42" s="70"/>
      <c r="G42" s="69">
        <v>89</v>
      </c>
      <c r="H42" s="70"/>
      <c r="I42" s="69"/>
      <c r="J42" s="70"/>
      <c r="K42" s="1">
        <v>36</v>
      </c>
    </row>
    <row r="43" spans="1:11" ht="16.149999999999999" customHeight="1" thickBot="1">
      <c r="A43" s="12">
        <f t="shared" si="1"/>
        <v>15.119684237331297</v>
      </c>
      <c r="B43" s="9"/>
      <c r="C43" s="69">
        <v>29</v>
      </c>
      <c r="D43" s="70"/>
      <c r="E43" s="69" t="s">
        <v>47</v>
      </c>
      <c r="F43" s="70"/>
      <c r="G43" s="69">
        <v>95</v>
      </c>
      <c r="H43" s="70"/>
      <c r="I43" s="69"/>
      <c r="J43" s="70"/>
      <c r="K43" s="1">
        <v>37</v>
      </c>
    </row>
    <row r="44" spans="1:11" ht="16.149999999999999" customHeight="1" thickBot="1">
      <c r="A44" s="13">
        <f t="shared" si="1"/>
        <v>5.7295645530939652</v>
      </c>
      <c r="B44" s="9"/>
      <c r="C44" s="69">
        <v>30</v>
      </c>
      <c r="D44" s="70"/>
      <c r="E44" s="69" t="s">
        <v>52</v>
      </c>
      <c r="F44" s="70"/>
      <c r="G44" s="69">
        <v>36</v>
      </c>
      <c r="H44" s="70"/>
      <c r="I44" s="69"/>
      <c r="J44" s="70"/>
      <c r="K44" s="1">
        <v>38</v>
      </c>
    </row>
    <row r="45" spans="1:11" ht="16.149999999999999" customHeight="1" thickBot="1">
      <c r="A45" s="13">
        <f t="shared" si="1"/>
        <v>11.299974535268653</v>
      </c>
      <c r="B45" s="9"/>
      <c r="C45" s="69">
        <v>31</v>
      </c>
      <c r="D45" s="70"/>
      <c r="E45" s="69" t="s">
        <v>53</v>
      </c>
      <c r="F45" s="70"/>
      <c r="G45" s="69">
        <v>71</v>
      </c>
      <c r="H45" s="70"/>
      <c r="I45" s="69"/>
      <c r="J45" s="70"/>
      <c r="K45" s="1">
        <v>39</v>
      </c>
    </row>
    <row r="46" spans="1:11" ht="16.149999999999999" customHeight="1" thickBot="1">
      <c r="A46" s="13">
        <f t="shared" si="1"/>
        <v>8.5943468296409478</v>
      </c>
      <c r="B46" s="9"/>
      <c r="C46" s="69">
        <v>32</v>
      </c>
      <c r="D46" s="70"/>
      <c r="E46" s="69" t="s">
        <v>52</v>
      </c>
      <c r="F46" s="70"/>
      <c r="G46" s="69">
        <v>54</v>
      </c>
      <c r="H46" s="70"/>
      <c r="I46" s="69"/>
      <c r="J46" s="70"/>
      <c r="K46" s="1">
        <v>40</v>
      </c>
    </row>
    <row r="47" spans="1:11" ht="16.149999999999999" customHeight="1" thickBot="1">
      <c r="A47" s="14">
        <f t="shared" si="1"/>
        <v>14.323911382734913</v>
      </c>
      <c r="B47" s="9"/>
      <c r="C47" s="69">
        <v>33</v>
      </c>
      <c r="D47" s="70"/>
      <c r="E47" s="69" t="s">
        <v>53</v>
      </c>
      <c r="F47" s="70"/>
      <c r="G47" s="69">
        <v>90</v>
      </c>
      <c r="H47" s="70"/>
      <c r="I47" s="69"/>
      <c r="J47" s="70"/>
      <c r="K47" s="1">
        <v>41</v>
      </c>
    </row>
    <row r="48" spans="1:11" ht="27.6" customHeight="1" thickBot="1">
      <c r="A48" s="13">
        <f t="shared" si="1"/>
        <v>7.3211102622867328</v>
      </c>
      <c r="B48" s="9"/>
      <c r="C48" s="69">
        <v>34</v>
      </c>
      <c r="D48" s="70"/>
      <c r="E48" s="69" t="s">
        <v>54</v>
      </c>
      <c r="F48" s="70"/>
      <c r="G48" s="69">
        <v>46</v>
      </c>
      <c r="H48" s="70"/>
      <c r="I48" s="69"/>
      <c r="J48" s="70"/>
      <c r="K48" s="1">
        <v>42</v>
      </c>
    </row>
    <row r="49" spans="1:11" ht="27.6" customHeight="1" thickBot="1">
      <c r="A49" s="13">
        <f t="shared" si="1"/>
        <v>4.1380188439011967</v>
      </c>
      <c r="B49" s="9"/>
      <c r="C49" s="69">
        <v>35</v>
      </c>
      <c r="D49" s="70"/>
      <c r="E49" s="69" t="s">
        <v>55</v>
      </c>
      <c r="F49" s="70"/>
      <c r="G49" s="69">
        <v>26</v>
      </c>
      <c r="H49" s="70"/>
      <c r="I49" s="69"/>
      <c r="J49" s="70"/>
      <c r="K49" s="1">
        <v>43</v>
      </c>
    </row>
    <row r="50" spans="1:11" ht="27.6" customHeight="1" thickBot="1">
      <c r="A50" s="13">
        <f t="shared" si="1"/>
        <v>5.8887191240132415</v>
      </c>
      <c r="B50" s="9"/>
      <c r="C50" s="69">
        <v>36</v>
      </c>
      <c r="D50" s="70"/>
      <c r="E50" s="69" t="s">
        <v>55</v>
      </c>
      <c r="F50" s="70"/>
      <c r="G50" s="69">
        <v>37</v>
      </c>
      <c r="H50" s="70"/>
      <c r="I50" s="69"/>
      <c r="J50" s="70"/>
      <c r="K50" s="1">
        <v>44</v>
      </c>
    </row>
    <row r="51" spans="1:11" ht="16.149999999999999" customHeight="1" thickBot="1">
      <c r="A51" s="15">
        <f t="shared" si="1"/>
        <v>29.602750190985486</v>
      </c>
      <c r="B51" s="9"/>
      <c r="C51" s="69">
        <v>37</v>
      </c>
      <c r="D51" s="70"/>
      <c r="E51" s="69" t="s">
        <v>56</v>
      </c>
      <c r="F51" s="70"/>
      <c r="G51" s="69">
        <v>186</v>
      </c>
      <c r="H51" s="70"/>
      <c r="I51" s="69"/>
      <c r="J51" s="70"/>
      <c r="K51" s="1">
        <v>45</v>
      </c>
    </row>
    <row r="52" spans="1:11" ht="16.149999999999999" customHeight="1" thickBot="1">
      <c r="A52" s="13">
        <f t="shared" si="1"/>
        <v>3.9788642729819199</v>
      </c>
      <c r="B52" s="9"/>
      <c r="C52" s="69">
        <v>38</v>
      </c>
      <c r="D52" s="70"/>
      <c r="E52" s="69" t="s">
        <v>56</v>
      </c>
      <c r="F52" s="70"/>
      <c r="G52" s="69">
        <v>25</v>
      </c>
      <c r="H52" s="70"/>
      <c r="I52" s="69"/>
      <c r="J52" s="70"/>
      <c r="K52" s="1">
        <v>46</v>
      </c>
    </row>
    <row r="53" spans="1:11" ht="16.149999999999999" customHeight="1" thickBot="1">
      <c r="A53" s="13">
        <f t="shared" si="1"/>
        <v>8.5943468296409478</v>
      </c>
      <c r="B53" s="9"/>
      <c r="C53" s="69">
        <v>39</v>
      </c>
      <c r="D53" s="70"/>
      <c r="E53" s="69" t="s">
        <v>47</v>
      </c>
      <c r="F53" s="70"/>
      <c r="G53" s="69">
        <v>54</v>
      </c>
      <c r="H53" s="70"/>
      <c r="I53" s="69"/>
      <c r="J53" s="70"/>
      <c r="K53" s="1">
        <v>47</v>
      </c>
    </row>
    <row r="54" spans="1:11" ht="16.149999999999999" customHeight="1" thickBot="1">
      <c r="A54" s="13">
        <f t="shared" si="1"/>
        <v>8.753501400560225</v>
      </c>
      <c r="B54" s="9"/>
      <c r="C54" s="69">
        <v>40</v>
      </c>
      <c r="D54" s="70"/>
      <c r="E54" s="69" t="s">
        <v>52</v>
      </c>
      <c r="F54" s="70"/>
      <c r="G54" s="69">
        <v>55</v>
      </c>
      <c r="H54" s="70"/>
      <c r="I54" s="69"/>
      <c r="J54" s="70"/>
      <c r="K54" s="1">
        <v>48</v>
      </c>
    </row>
    <row r="55" spans="1:11" ht="16.149999999999999" customHeight="1" thickBot="1">
      <c r="A55" s="13">
        <f t="shared" si="1"/>
        <v>7.7985739750445635</v>
      </c>
      <c r="B55" s="9"/>
      <c r="C55" s="69">
        <v>41</v>
      </c>
      <c r="D55" s="70"/>
      <c r="E55" s="69" t="s">
        <v>52</v>
      </c>
      <c r="F55" s="70"/>
      <c r="G55" s="69">
        <v>49</v>
      </c>
      <c r="H55" s="70"/>
      <c r="I55" s="69"/>
      <c r="J55" s="70"/>
      <c r="K55" s="1">
        <v>49</v>
      </c>
    </row>
    <row r="56" spans="1:11" ht="16.149999999999999" customHeight="1" thickBot="1">
      <c r="A56" s="13">
        <f t="shared" si="1"/>
        <v>7.6394194041252863</v>
      </c>
      <c r="B56" s="9"/>
      <c r="C56" s="69">
        <v>42</v>
      </c>
      <c r="D56" s="70"/>
      <c r="E56" s="69" t="s">
        <v>57</v>
      </c>
      <c r="F56" s="70"/>
      <c r="G56" s="69">
        <v>48</v>
      </c>
      <c r="H56" s="70"/>
      <c r="I56" s="69"/>
      <c r="J56" s="70"/>
      <c r="K56" s="1">
        <v>50</v>
      </c>
    </row>
    <row r="57" spans="1:11" ht="16.149999999999999" customHeight="1" thickBot="1">
      <c r="A57" s="14">
        <f t="shared" si="1"/>
        <v>11.45912910618793</v>
      </c>
      <c r="B57" s="9"/>
      <c r="C57" s="69">
        <v>43</v>
      </c>
      <c r="D57" s="70"/>
      <c r="E57" s="69" t="s">
        <v>52</v>
      </c>
      <c r="F57" s="70"/>
      <c r="G57" s="69">
        <v>72</v>
      </c>
      <c r="H57" s="70"/>
      <c r="I57" s="69"/>
      <c r="J57" s="70"/>
      <c r="K57" s="1">
        <v>51</v>
      </c>
    </row>
    <row r="58" spans="1:11" ht="16.149999999999999" customHeight="1" thickBot="1">
      <c r="A58" s="13">
        <f t="shared" si="1"/>
        <v>8.1168831168831161</v>
      </c>
      <c r="B58" s="9"/>
      <c r="C58" s="69">
        <v>44</v>
      </c>
      <c r="D58" s="70"/>
      <c r="E58" s="69" t="s">
        <v>52</v>
      </c>
      <c r="F58" s="70"/>
      <c r="G58" s="69">
        <v>51</v>
      </c>
      <c r="H58" s="70"/>
      <c r="I58" s="69"/>
      <c r="J58" s="70"/>
      <c r="K58" s="1">
        <v>52</v>
      </c>
    </row>
    <row r="59" spans="1:11" ht="16.149999999999999" customHeight="1" thickBot="1">
      <c r="A59" s="13">
        <f t="shared" si="1"/>
        <v>3.8197097020626432</v>
      </c>
      <c r="B59" s="9"/>
      <c r="C59" s="69">
        <v>45</v>
      </c>
      <c r="D59" s="70"/>
      <c r="E59" s="69" t="s">
        <v>52</v>
      </c>
      <c r="F59" s="70"/>
      <c r="G59" s="69">
        <v>24</v>
      </c>
      <c r="H59" s="70"/>
      <c r="I59" s="69"/>
      <c r="J59" s="70"/>
      <c r="K59" s="1">
        <v>53</v>
      </c>
    </row>
    <row r="60" spans="1:11" ht="16.149999999999999" customHeight="1" thickBot="1">
      <c r="A60" s="13">
        <f t="shared" si="1"/>
        <v>5.4112554112554117</v>
      </c>
      <c r="B60" s="9"/>
      <c r="C60" s="69">
        <v>46</v>
      </c>
      <c r="D60" s="70"/>
      <c r="E60" s="69" t="s">
        <v>52</v>
      </c>
      <c r="F60" s="70"/>
      <c r="G60" s="69">
        <v>34</v>
      </c>
      <c r="H60" s="70"/>
      <c r="I60" s="69"/>
      <c r="J60" s="70"/>
      <c r="K60" s="1">
        <v>54</v>
      </c>
    </row>
    <row r="61" spans="1:11" ht="16.149999999999999" customHeight="1" thickBot="1">
      <c r="A61" s="13">
        <f t="shared" si="1"/>
        <v>5.570409982174688</v>
      </c>
      <c r="B61" s="9"/>
      <c r="C61" s="69">
        <v>47</v>
      </c>
      <c r="D61" s="70"/>
      <c r="E61" s="69" t="s">
        <v>44</v>
      </c>
      <c r="F61" s="70"/>
      <c r="G61" s="69">
        <v>35</v>
      </c>
      <c r="H61" s="70"/>
      <c r="I61" s="69"/>
      <c r="J61" s="70"/>
      <c r="K61" s="1">
        <v>55</v>
      </c>
    </row>
    <row r="62" spans="1:11" ht="16.149999999999999" customHeight="1" thickBot="1">
      <c r="A62" s="13">
        <f t="shared" si="1"/>
        <v>5.570409982174688</v>
      </c>
      <c r="B62" s="9"/>
      <c r="C62" s="69">
        <v>48</v>
      </c>
      <c r="D62" s="70"/>
      <c r="E62" s="69" t="s">
        <v>52</v>
      </c>
      <c r="F62" s="70"/>
      <c r="G62" s="69">
        <v>35</v>
      </c>
      <c r="H62" s="70"/>
      <c r="I62" s="69"/>
      <c r="J62" s="70"/>
      <c r="K62" s="1">
        <v>56</v>
      </c>
    </row>
    <row r="63" spans="1:11" ht="16.149999999999999" customHeight="1" thickBot="1">
      <c r="A63" s="13">
        <f t="shared" si="1"/>
        <v>5.4112554112554117</v>
      </c>
      <c r="B63" s="9"/>
      <c r="C63" s="69">
        <v>49</v>
      </c>
      <c r="D63" s="70"/>
      <c r="E63" s="69" t="s">
        <v>52</v>
      </c>
      <c r="F63" s="70"/>
      <c r="G63" s="69">
        <v>34</v>
      </c>
      <c r="H63" s="70"/>
      <c r="I63" s="69"/>
      <c r="J63" s="70"/>
      <c r="K63" s="1">
        <v>57</v>
      </c>
    </row>
    <row r="64" spans="1:11" ht="16.149999999999999" customHeight="1" thickBot="1">
      <c r="A64" s="13">
        <f t="shared" si="1"/>
        <v>7.7985739750445635</v>
      </c>
      <c r="B64" s="9"/>
      <c r="C64" s="69">
        <v>50</v>
      </c>
      <c r="D64" s="70"/>
      <c r="E64" s="69" t="s">
        <v>52</v>
      </c>
      <c r="F64" s="70"/>
      <c r="G64" s="69">
        <v>49</v>
      </c>
      <c r="H64" s="70"/>
      <c r="I64" s="69"/>
      <c r="J64" s="70"/>
      <c r="K64" s="1">
        <v>58</v>
      </c>
    </row>
    <row r="65" spans="1:11" ht="16.149999999999999" customHeight="1" thickBot="1">
      <c r="A65" s="13">
        <f t="shared" si="1"/>
        <v>7.1619556913674565</v>
      </c>
      <c r="B65" s="9"/>
      <c r="C65" s="69">
        <v>51</v>
      </c>
      <c r="D65" s="70"/>
      <c r="E65" s="69" t="s">
        <v>44</v>
      </c>
      <c r="F65" s="70"/>
      <c r="G65" s="69">
        <v>45</v>
      </c>
      <c r="H65" s="70"/>
      <c r="I65" s="69"/>
      <c r="J65" s="70"/>
      <c r="K65" s="1">
        <v>59</v>
      </c>
    </row>
    <row r="66" spans="1:11" ht="16.149999999999999" customHeight="1" thickBot="1">
      <c r="A66" s="13">
        <f t="shared" si="1"/>
        <v>4.6154825566590274</v>
      </c>
      <c r="B66" s="9"/>
      <c r="C66" s="69">
        <v>52</v>
      </c>
      <c r="D66" s="70"/>
      <c r="E66" s="69" t="s">
        <v>52</v>
      </c>
      <c r="F66" s="70"/>
      <c r="G66" s="69">
        <v>29</v>
      </c>
      <c r="H66" s="70"/>
      <c r="I66" s="69"/>
      <c r="J66" s="70"/>
      <c r="K66" s="1">
        <v>60</v>
      </c>
    </row>
    <row r="67" spans="1:11" ht="16.149999999999999" customHeight="1" thickBot="1">
      <c r="A67" s="13">
        <f t="shared" si="1"/>
        <v>7.48026483320601</v>
      </c>
      <c r="B67" s="9"/>
      <c r="C67" s="69">
        <v>53</v>
      </c>
      <c r="D67" s="70"/>
      <c r="E67" s="69" t="s">
        <v>52</v>
      </c>
      <c r="F67" s="70"/>
      <c r="G67" s="69">
        <v>47</v>
      </c>
      <c r="H67" s="70"/>
      <c r="I67" s="69" t="s">
        <v>58</v>
      </c>
      <c r="J67" s="70"/>
      <c r="K67" s="1">
        <v>61</v>
      </c>
    </row>
    <row r="68" spans="1:11" ht="16.149999999999999" customHeight="1" thickBot="1">
      <c r="A68" s="13">
        <f t="shared" si="1"/>
        <v>6.0478736949325187</v>
      </c>
      <c r="B68" s="9"/>
      <c r="C68" s="69">
        <v>54</v>
      </c>
      <c r="D68" s="70"/>
      <c r="E68" s="69" t="s">
        <v>44</v>
      </c>
      <c r="F68" s="70"/>
      <c r="G68" s="69">
        <v>38</v>
      </c>
      <c r="H68" s="70"/>
      <c r="I68" s="69"/>
      <c r="J68" s="70"/>
      <c r="K68" s="1">
        <v>62</v>
      </c>
    </row>
    <row r="69" spans="1:11" ht="16.149999999999999" customHeight="1" thickBot="1">
      <c r="A69" s="13">
        <f t="shared" si="1"/>
        <v>3.0239368474662593</v>
      </c>
      <c r="B69" s="9"/>
      <c r="C69" s="69">
        <v>55</v>
      </c>
      <c r="D69" s="70"/>
      <c r="E69" s="69" t="s">
        <v>52</v>
      </c>
      <c r="F69" s="70"/>
      <c r="G69" s="69">
        <v>19</v>
      </c>
      <c r="H69" s="70"/>
      <c r="I69" s="69"/>
      <c r="J69" s="70"/>
      <c r="K69" s="1">
        <v>63</v>
      </c>
    </row>
    <row r="70" spans="1:11" ht="16.149999999999999" customHeight="1" thickBot="1">
      <c r="A70" s="13">
        <f t="shared" si="1"/>
        <v>3.8197097020626432</v>
      </c>
      <c r="B70" s="9"/>
      <c r="C70" s="69">
        <v>56</v>
      </c>
      <c r="D70" s="70"/>
      <c r="E70" s="69" t="s">
        <v>52</v>
      </c>
      <c r="F70" s="70"/>
      <c r="G70" s="69">
        <v>24</v>
      </c>
      <c r="H70" s="70"/>
      <c r="I70" s="69"/>
      <c r="J70" s="70"/>
      <c r="K70" s="1">
        <v>64</v>
      </c>
    </row>
    <row r="71" spans="1:11" ht="16.149999999999999" customHeight="1" thickBot="1">
      <c r="A71" s="14">
        <f t="shared" si="1"/>
        <v>12.095747389865037</v>
      </c>
      <c r="B71" s="9"/>
      <c r="C71" s="69">
        <v>57</v>
      </c>
      <c r="D71" s="70"/>
      <c r="E71" s="69" t="s">
        <v>52</v>
      </c>
      <c r="F71" s="70"/>
      <c r="G71" s="69">
        <v>76</v>
      </c>
      <c r="H71" s="70"/>
      <c r="I71" s="69"/>
      <c r="J71" s="70"/>
      <c r="K71" s="1">
        <v>65</v>
      </c>
    </row>
    <row r="72" spans="1:11" ht="16.149999999999999" customHeight="1" thickBot="1">
      <c r="A72" s="13">
        <f t="shared" si="1"/>
        <v>6.0478736949325187</v>
      </c>
      <c r="B72" s="9"/>
      <c r="C72" s="69">
        <v>58</v>
      </c>
      <c r="D72" s="70"/>
      <c r="E72" s="69" t="s">
        <v>52</v>
      </c>
      <c r="F72" s="70"/>
      <c r="G72" s="69">
        <v>38</v>
      </c>
      <c r="H72" s="70"/>
      <c r="I72" s="69"/>
      <c r="J72" s="70"/>
      <c r="K72" s="1">
        <v>66</v>
      </c>
    </row>
    <row r="73" spans="1:11" ht="16.149999999999999" customHeight="1" thickBot="1">
      <c r="A73" s="13">
        <f t="shared" si="1"/>
        <v>7.3211102622867328</v>
      </c>
      <c r="B73" s="9"/>
      <c r="C73" s="69">
        <v>59</v>
      </c>
      <c r="D73" s="70"/>
      <c r="E73" s="69" t="s">
        <v>52</v>
      </c>
      <c r="F73" s="70"/>
      <c r="G73" s="69">
        <v>46</v>
      </c>
      <c r="H73" s="70"/>
      <c r="I73" s="69"/>
      <c r="J73" s="70"/>
      <c r="K73" s="1">
        <v>67</v>
      </c>
    </row>
    <row r="74" spans="1:11" ht="16.149999999999999" customHeight="1" thickBot="1">
      <c r="A74" s="13">
        <f t="shared" si="1"/>
        <v>8.1168831168831161</v>
      </c>
      <c r="B74" s="9"/>
      <c r="C74" s="69">
        <v>60</v>
      </c>
      <c r="D74" s="70"/>
      <c r="E74" s="69" t="s">
        <v>52</v>
      </c>
      <c r="F74" s="70"/>
      <c r="G74" s="69">
        <v>51</v>
      </c>
      <c r="H74" s="70"/>
      <c r="I74" s="69"/>
      <c r="J74" s="70"/>
      <c r="K74" s="1">
        <v>68</v>
      </c>
    </row>
    <row r="75" spans="1:11" ht="16.149999999999999" customHeight="1" thickBot="1">
      <c r="A75" s="13">
        <f t="shared" si="1"/>
        <v>5.0929462694168581</v>
      </c>
      <c r="B75" s="9"/>
      <c r="C75" s="69">
        <v>61</v>
      </c>
      <c r="D75" s="70"/>
      <c r="E75" s="69" t="s">
        <v>52</v>
      </c>
      <c r="F75" s="70"/>
      <c r="G75" s="69">
        <v>32</v>
      </c>
      <c r="H75" s="70"/>
      <c r="I75" s="69"/>
      <c r="J75" s="70"/>
      <c r="K75" s="1">
        <v>69</v>
      </c>
    </row>
    <row r="76" spans="1:11" ht="16.149999999999999" customHeight="1" thickBot="1">
      <c r="A76" s="14">
        <f t="shared" si="1"/>
        <v>11.45912910618793</v>
      </c>
      <c r="B76" s="9"/>
      <c r="C76" s="69">
        <v>62</v>
      </c>
      <c r="D76" s="70"/>
      <c r="E76" s="69" t="s">
        <v>52</v>
      </c>
      <c r="F76" s="70"/>
      <c r="G76" s="69">
        <v>72</v>
      </c>
      <c r="H76" s="70"/>
      <c r="I76" s="69"/>
      <c r="J76" s="70"/>
      <c r="K76" s="1">
        <v>70</v>
      </c>
    </row>
    <row r="77" spans="1:11" ht="27.6" customHeight="1" thickBot="1">
      <c r="A77" s="13">
        <f t="shared" si="1"/>
        <v>4.1380188439011967</v>
      </c>
      <c r="B77" s="9"/>
      <c r="C77" s="69">
        <v>63</v>
      </c>
      <c r="D77" s="70"/>
      <c r="E77" s="69" t="s">
        <v>59</v>
      </c>
      <c r="F77" s="70"/>
      <c r="G77" s="69">
        <v>26</v>
      </c>
      <c r="H77" s="70"/>
      <c r="I77" s="69"/>
      <c r="J77" s="70"/>
      <c r="K77" s="1">
        <v>71</v>
      </c>
    </row>
    <row r="78" spans="1:11" s="1" customFormat="1" ht="27.6" customHeight="1" thickBot="1">
      <c r="A78" s="13">
        <f t="shared" si="1"/>
        <v>4.1380188439011967</v>
      </c>
      <c r="B78" s="9"/>
      <c r="C78" s="69">
        <v>63</v>
      </c>
      <c r="D78" s="70"/>
      <c r="E78" s="69" t="s">
        <v>59</v>
      </c>
      <c r="F78" s="70"/>
      <c r="G78" s="69">
        <v>26</v>
      </c>
      <c r="H78" s="70"/>
      <c r="I78" s="69"/>
      <c r="J78" s="70"/>
      <c r="K78" s="1">
        <v>72</v>
      </c>
    </row>
    <row r="79" spans="1:11" ht="27.6" customHeight="1" thickBot="1">
      <c r="A79" s="13">
        <f t="shared" si="1"/>
        <v>4.9337916984975809</v>
      </c>
      <c r="B79" s="9"/>
      <c r="C79" s="69">
        <v>64</v>
      </c>
      <c r="D79" s="70"/>
      <c r="E79" s="69" t="s">
        <v>59</v>
      </c>
      <c r="F79" s="70"/>
      <c r="G79" s="69">
        <v>31</v>
      </c>
      <c r="H79" s="70"/>
      <c r="I79" s="69"/>
      <c r="J79" s="70"/>
      <c r="K79" s="1">
        <v>73</v>
      </c>
    </row>
    <row r="80" spans="1:11" ht="27.6" customHeight="1" thickBot="1">
      <c r="A80" s="13">
        <f t="shared" si="1"/>
        <v>4.6154825566590274</v>
      </c>
      <c r="B80" s="9"/>
      <c r="C80" s="69">
        <v>65</v>
      </c>
      <c r="D80" s="70"/>
      <c r="E80" s="69" t="s">
        <v>59</v>
      </c>
      <c r="F80" s="70"/>
      <c r="G80" s="69">
        <v>29</v>
      </c>
      <c r="H80" s="70"/>
      <c r="I80" s="69"/>
      <c r="J80" s="70"/>
      <c r="K80" s="1">
        <v>74</v>
      </c>
    </row>
    <row r="81" spans="1:11" ht="27.6" customHeight="1" thickBot="1">
      <c r="A81" s="13">
        <f t="shared" si="1"/>
        <v>4.1380188439011967</v>
      </c>
      <c r="B81" s="9"/>
      <c r="C81" s="69">
        <v>66</v>
      </c>
      <c r="D81" s="70"/>
      <c r="E81" s="69" t="s">
        <v>59</v>
      </c>
      <c r="F81" s="70"/>
      <c r="G81" s="69">
        <v>26</v>
      </c>
      <c r="H81" s="70"/>
      <c r="I81" s="69"/>
      <c r="J81" s="70"/>
      <c r="K81" s="1">
        <v>75</v>
      </c>
    </row>
    <row r="82" spans="1:11" ht="16.149999999999999" customHeight="1" thickBot="1">
      <c r="A82" s="13">
        <f t="shared" si="1"/>
        <v>3.9788642729819199</v>
      </c>
      <c r="B82" s="9"/>
      <c r="C82" s="69">
        <v>67</v>
      </c>
      <c r="D82" s="70"/>
      <c r="E82" s="69" t="s">
        <v>60</v>
      </c>
      <c r="F82" s="70"/>
      <c r="G82" s="69">
        <v>25</v>
      </c>
      <c r="H82" s="70"/>
      <c r="I82" s="69"/>
      <c r="J82" s="70"/>
      <c r="K82" s="1">
        <v>76</v>
      </c>
    </row>
    <row r="83" spans="1:11" ht="16.149999999999999" customHeight="1" thickBot="1">
      <c r="A83" s="14">
        <f t="shared" si="1"/>
        <v>13.687293099057806</v>
      </c>
      <c r="B83" s="9"/>
      <c r="C83" s="69">
        <v>68</v>
      </c>
      <c r="D83" s="70"/>
      <c r="E83" s="69" t="s">
        <v>53</v>
      </c>
      <c r="F83" s="70"/>
      <c r="G83" s="69">
        <v>86</v>
      </c>
      <c r="H83" s="70"/>
      <c r="I83" s="69"/>
      <c r="J83" s="70"/>
      <c r="K83" s="1">
        <v>77</v>
      </c>
    </row>
    <row r="84" spans="1:11" ht="16.149999999999999" customHeight="1" thickBot="1">
      <c r="A84" s="13">
        <f t="shared" si="1"/>
        <v>8.1168831168831161</v>
      </c>
      <c r="B84" s="9"/>
      <c r="C84" s="69">
        <v>69</v>
      </c>
      <c r="D84" s="70"/>
      <c r="E84" s="69" t="s">
        <v>57</v>
      </c>
      <c r="F84" s="70"/>
      <c r="G84" s="69">
        <v>51</v>
      </c>
      <c r="H84" s="70"/>
      <c r="I84" s="69"/>
      <c r="J84" s="70"/>
      <c r="K84" s="1">
        <v>78</v>
      </c>
    </row>
    <row r="85" spans="1:11" ht="16.149999999999999" customHeight="1" thickBot="1">
      <c r="A85" s="14">
        <f t="shared" si="1"/>
        <v>11.140819964349376</v>
      </c>
      <c r="B85" s="9"/>
      <c r="C85" s="69">
        <v>70</v>
      </c>
      <c r="D85" s="70"/>
      <c r="E85" s="69" t="s">
        <v>52</v>
      </c>
      <c r="F85" s="70"/>
      <c r="G85" s="69">
        <v>70</v>
      </c>
      <c r="H85" s="70"/>
      <c r="I85" s="69"/>
      <c r="J85" s="70"/>
      <c r="K85" s="1">
        <v>79</v>
      </c>
    </row>
    <row r="86" spans="1:11" ht="16.149999999999999" customHeight="1" thickBot="1">
      <c r="A86" s="14">
        <f>G86/6.2832</f>
        <v>14.005602240896359</v>
      </c>
      <c r="B86" s="10"/>
      <c r="C86" s="73">
        <v>71</v>
      </c>
      <c r="D86" s="74"/>
      <c r="E86" s="69" t="s">
        <v>57</v>
      </c>
      <c r="F86" s="70"/>
      <c r="G86" s="69">
        <v>88</v>
      </c>
      <c r="H86" s="70"/>
      <c r="I86" s="73"/>
      <c r="J86" s="74"/>
      <c r="K86" s="1">
        <v>80</v>
      </c>
    </row>
    <row r="87" spans="1:11" ht="16.5" thickBot="1">
      <c r="A87" s="14">
        <f>F87/6.2832</f>
        <v>11.777438248026483</v>
      </c>
      <c r="B87" s="71">
        <v>72</v>
      </c>
      <c r="C87" s="72"/>
      <c r="D87" s="69" t="s">
        <v>61</v>
      </c>
      <c r="E87" s="70"/>
      <c r="F87" s="69">
        <v>74</v>
      </c>
      <c r="G87" s="70"/>
      <c r="H87" s="69"/>
      <c r="I87" s="70"/>
      <c r="J87" s="9"/>
      <c r="K87" s="1">
        <v>81</v>
      </c>
    </row>
    <row r="88" spans="1:11" s="1" customFormat="1" ht="16.5" thickBot="1">
      <c r="A88" s="13">
        <f t="shared" ref="A88:A94" si="2">F88/6.2832</f>
        <v>5.7295645530939652</v>
      </c>
      <c r="B88" s="71">
        <v>72</v>
      </c>
      <c r="C88" s="72"/>
      <c r="D88" s="69" t="s">
        <v>61</v>
      </c>
      <c r="E88" s="70"/>
      <c r="F88" s="69">
        <v>36</v>
      </c>
      <c r="G88" s="70"/>
      <c r="H88" s="69"/>
      <c r="I88" s="70"/>
      <c r="J88" s="9"/>
      <c r="K88" s="1">
        <v>82</v>
      </c>
    </row>
    <row r="89" spans="1:11" ht="16.5" thickBot="1">
      <c r="A89" s="13">
        <f t="shared" si="2"/>
        <v>7.1619556913674565</v>
      </c>
      <c r="B89" s="69">
        <v>73</v>
      </c>
      <c r="C89" s="70"/>
      <c r="D89" s="69" t="s">
        <v>53</v>
      </c>
      <c r="E89" s="70"/>
      <c r="F89" s="69">
        <v>45</v>
      </c>
      <c r="G89" s="70"/>
      <c r="H89" s="69"/>
      <c r="I89" s="70"/>
      <c r="J89" s="9"/>
      <c r="K89" s="1">
        <v>83</v>
      </c>
    </row>
    <row r="90" spans="1:11" ht="16.5" thickBot="1">
      <c r="A90" s="13">
        <f t="shared" si="2"/>
        <v>8.753501400560225</v>
      </c>
      <c r="B90" s="69">
        <v>74</v>
      </c>
      <c r="C90" s="70"/>
      <c r="D90" s="69" t="s">
        <v>53</v>
      </c>
      <c r="E90" s="70"/>
      <c r="F90" s="69">
        <v>55</v>
      </c>
      <c r="G90" s="70"/>
      <c r="H90" s="69"/>
      <c r="I90" s="70"/>
      <c r="J90" s="9"/>
      <c r="K90" s="1">
        <v>84</v>
      </c>
    </row>
    <row r="91" spans="1:11" s="1" customFormat="1" ht="16.5" thickBot="1">
      <c r="A91" s="13">
        <f t="shared" si="2"/>
        <v>10.345047109752992</v>
      </c>
      <c r="B91" s="69">
        <v>75</v>
      </c>
      <c r="C91" s="70"/>
      <c r="D91" s="69" t="s">
        <v>57</v>
      </c>
      <c r="E91" s="70"/>
      <c r="F91" s="69">
        <v>65</v>
      </c>
      <c r="G91" s="70"/>
      <c r="H91" s="69"/>
      <c r="I91" s="70"/>
      <c r="J91" s="9"/>
      <c r="K91" s="1">
        <v>85</v>
      </c>
    </row>
    <row r="92" spans="1:11" ht="16.5" thickBot="1">
      <c r="A92" s="13">
        <f t="shared" si="2"/>
        <v>5.4112554112554117</v>
      </c>
      <c r="B92" s="69">
        <v>75</v>
      </c>
      <c r="C92" s="70"/>
      <c r="D92" s="69" t="s">
        <v>57</v>
      </c>
      <c r="E92" s="70"/>
      <c r="F92" s="69">
        <v>34</v>
      </c>
      <c r="G92" s="70"/>
      <c r="H92" s="69"/>
      <c r="I92" s="70"/>
      <c r="J92" s="9"/>
      <c r="K92" s="1">
        <v>86</v>
      </c>
    </row>
    <row r="93" spans="1:11" ht="16.5" thickBot="1">
      <c r="A93" s="13">
        <f t="shared" si="2"/>
        <v>8.4351922587216706</v>
      </c>
      <c r="B93" s="69">
        <v>76</v>
      </c>
      <c r="C93" s="70"/>
      <c r="D93" s="69" t="s">
        <v>57</v>
      </c>
      <c r="E93" s="70"/>
      <c r="F93" s="69">
        <v>53</v>
      </c>
      <c r="G93" s="70"/>
      <c r="H93" s="69"/>
      <c r="I93" s="70"/>
      <c r="J93" s="9"/>
      <c r="K93" s="1">
        <v>87</v>
      </c>
    </row>
    <row r="94" spans="1:11" ht="15.75">
      <c r="A94" s="14">
        <f t="shared" si="2"/>
        <v>14.483065953654188</v>
      </c>
      <c r="B94" s="73">
        <v>77</v>
      </c>
      <c r="C94" s="74"/>
      <c r="D94" s="73" t="s">
        <v>62</v>
      </c>
      <c r="E94" s="74"/>
      <c r="F94" s="73">
        <v>91</v>
      </c>
      <c r="G94" s="74"/>
      <c r="H94" s="73"/>
      <c r="I94" s="74"/>
      <c r="J94" s="9"/>
      <c r="K94" s="1">
        <v>88</v>
      </c>
    </row>
  </sheetData>
  <mergeCells count="235">
    <mergeCell ref="B3:B4"/>
    <mergeCell ref="D3:D4"/>
    <mergeCell ref="E3:E4"/>
    <mergeCell ref="C40:D40"/>
    <mergeCell ref="E40:F40"/>
    <mergeCell ref="G40:H40"/>
    <mergeCell ref="I40:J40"/>
    <mergeCell ref="C41:D41"/>
    <mergeCell ref="E41:F41"/>
    <mergeCell ref="G41:H41"/>
    <mergeCell ref="I41:J41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G37:H37"/>
    <mergeCell ref="C44:D44"/>
    <mergeCell ref="E44:F44"/>
    <mergeCell ref="G44:H44"/>
    <mergeCell ref="I44:J44"/>
    <mergeCell ref="C45:D45"/>
    <mergeCell ref="E45:F45"/>
    <mergeCell ref="G45:H45"/>
    <mergeCell ref="I45:J45"/>
    <mergeCell ref="C42:D42"/>
    <mergeCell ref="E42:F42"/>
    <mergeCell ref="G42:H42"/>
    <mergeCell ref="I42:J42"/>
    <mergeCell ref="C43:D43"/>
    <mergeCell ref="E43:F43"/>
    <mergeCell ref="G43:H43"/>
    <mergeCell ref="I43:J43"/>
    <mergeCell ref="C48:D48"/>
    <mergeCell ref="E48:F48"/>
    <mergeCell ref="G48:H48"/>
    <mergeCell ref="I48:J48"/>
    <mergeCell ref="C49:D49"/>
    <mergeCell ref="E49:F49"/>
    <mergeCell ref="G49:H49"/>
    <mergeCell ref="I49:J49"/>
    <mergeCell ref="C46:D46"/>
    <mergeCell ref="E46:F46"/>
    <mergeCell ref="G46:H46"/>
    <mergeCell ref="I46:J46"/>
    <mergeCell ref="C47:D47"/>
    <mergeCell ref="E47:F47"/>
    <mergeCell ref="G47:H47"/>
    <mergeCell ref="I47:J47"/>
    <mergeCell ref="C52:D52"/>
    <mergeCell ref="E52:F52"/>
    <mergeCell ref="G52:H52"/>
    <mergeCell ref="I52:J52"/>
    <mergeCell ref="C53:D53"/>
    <mergeCell ref="E53:F53"/>
    <mergeCell ref="G53:H53"/>
    <mergeCell ref="I53:J53"/>
    <mergeCell ref="C50:D50"/>
    <mergeCell ref="E50:F50"/>
    <mergeCell ref="G50:H50"/>
    <mergeCell ref="I50:J50"/>
    <mergeCell ref="C51:D51"/>
    <mergeCell ref="E51:F51"/>
    <mergeCell ref="G51:H51"/>
    <mergeCell ref="I51:J51"/>
    <mergeCell ref="C56:D56"/>
    <mergeCell ref="E56:F56"/>
    <mergeCell ref="G56:H56"/>
    <mergeCell ref="I56:J56"/>
    <mergeCell ref="C57:D57"/>
    <mergeCell ref="E57:F57"/>
    <mergeCell ref="G57:H57"/>
    <mergeCell ref="I57:J57"/>
    <mergeCell ref="C54:D54"/>
    <mergeCell ref="E54:F54"/>
    <mergeCell ref="G54:H54"/>
    <mergeCell ref="I54:J54"/>
    <mergeCell ref="C55:D55"/>
    <mergeCell ref="E55:F55"/>
    <mergeCell ref="G55:H55"/>
    <mergeCell ref="I55:J55"/>
    <mergeCell ref="C60:D60"/>
    <mergeCell ref="E60:F60"/>
    <mergeCell ref="G60:H60"/>
    <mergeCell ref="I60:J60"/>
    <mergeCell ref="C61:D61"/>
    <mergeCell ref="E61:F61"/>
    <mergeCell ref="G61:H61"/>
    <mergeCell ref="I61:J61"/>
    <mergeCell ref="C58:D58"/>
    <mergeCell ref="E58:F58"/>
    <mergeCell ref="G58:H58"/>
    <mergeCell ref="I58:J58"/>
    <mergeCell ref="C59:D59"/>
    <mergeCell ref="E59:F59"/>
    <mergeCell ref="G59:H59"/>
    <mergeCell ref="I59:J59"/>
    <mergeCell ref="C64:D64"/>
    <mergeCell ref="E64:F64"/>
    <mergeCell ref="G64:H64"/>
    <mergeCell ref="I64:J64"/>
    <mergeCell ref="C65:D65"/>
    <mergeCell ref="E65:F65"/>
    <mergeCell ref="G65:H65"/>
    <mergeCell ref="I65:J65"/>
    <mergeCell ref="C62:D62"/>
    <mergeCell ref="E62:F62"/>
    <mergeCell ref="G62:H62"/>
    <mergeCell ref="I62:J62"/>
    <mergeCell ref="C63:D63"/>
    <mergeCell ref="E63:F63"/>
    <mergeCell ref="G63:H63"/>
    <mergeCell ref="I63:J63"/>
    <mergeCell ref="C68:D68"/>
    <mergeCell ref="E68:F68"/>
    <mergeCell ref="G68:H68"/>
    <mergeCell ref="I68:J68"/>
    <mergeCell ref="C69:D69"/>
    <mergeCell ref="E69:F69"/>
    <mergeCell ref="G69:H69"/>
    <mergeCell ref="I69:J69"/>
    <mergeCell ref="C66:D66"/>
    <mergeCell ref="E66:F66"/>
    <mergeCell ref="G66:H66"/>
    <mergeCell ref="I66:J66"/>
    <mergeCell ref="C67:D67"/>
    <mergeCell ref="E67:F67"/>
    <mergeCell ref="G67:H67"/>
    <mergeCell ref="I67:J67"/>
    <mergeCell ref="C72:D72"/>
    <mergeCell ref="E72:F72"/>
    <mergeCell ref="G72:H72"/>
    <mergeCell ref="I72:J72"/>
    <mergeCell ref="C73:D73"/>
    <mergeCell ref="E73:F73"/>
    <mergeCell ref="G73:H73"/>
    <mergeCell ref="I73:J73"/>
    <mergeCell ref="C70:D70"/>
    <mergeCell ref="E70:F70"/>
    <mergeCell ref="G70:H70"/>
    <mergeCell ref="I70:J70"/>
    <mergeCell ref="C71:D71"/>
    <mergeCell ref="E71:F71"/>
    <mergeCell ref="G71:H71"/>
    <mergeCell ref="I71:J71"/>
    <mergeCell ref="C76:D76"/>
    <mergeCell ref="E76:F76"/>
    <mergeCell ref="G76:H76"/>
    <mergeCell ref="I76:J76"/>
    <mergeCell ref="C77:D77"/>
    <mergeCell ref="E77:F77"/>
    <mergeCell ref="G77:H77"/>
    <mergeCell ref="I77:J77"/>
    <mergeCell ref="C74:D74"/>
    <mergeCell ref="E74:F74"/>
    <mergeCell ref="G74:H74"/>
    <mergeCell ref="I74:J74"/>
    <mergeCell ref="C75:D75"/>
    <mergeCell ref="E75:F75"/>
    <mergeCell ref="G75:H75"/>
    <mergeCell ref="I75:J75"/>
    <mergeCell ref="C81:D81"/>
    <mergeCell ref="E81:F81"/>
    <mergeCell ref="G81:H81"/>
    <mergeCell ref="I81:J81"/>
    <mergeCell ref="C82:D82"/>
    <mergeCell ref="E82:F82"/>
    <mergeCell ref="G82:H82"/>
    <mergeCell ref="I82:J82"/>
    <mergeCell ref="C79:D79"/>
    <mergeCell ref="E79:F79"/>
    <mergeCell ref="G79:H79"/>
    <mergeCell ref="I79:J79"/>
    <mergeCell ref="C80:D80"/>
    <mergeCell ref="E80:F80"/>
    <mergeCell ref="G80:H80"/>
    <mergeCell ref="I80:J80"/>
    <mergeCell ref="G85:H85"/>
    <mergeCell ref="I85:J85"/>
    <mergeCell ref="C86:D86"/>
    <mergeCell ref="E86:F86"/>
    <mergeCell ref="G86:H86"/>
    <mergeCell ref="I86:J86"/>
    <mergeCell ref="C83:D83"/>
    <mergeCell ref="E83:F83"/>
    <mergeCell ref="G83:H83"/>
    <mergeCell ref="I83:J83"/>
    <mergeCell ref="C84:D84"/>
    <mergeCell ref="E84:F84"/>
    <mergeCell ref="G84:H84"/>
    <mergeCell ref="I84:J84"/>
    <mergeCell ref="B93:C93"/>
    <mergeCell ref="D93:E93"/>
    <mergeCell ref="F93:G93"/>
    <mergeCell ref="H93:I93"/>
    <mergeCell ref="B94:C94"/>
    <mergeCell ref="D94:E94"/>
    <mergeCell ref="F94:G94"/>
    <mergeCell ref="H94:I94"/>
    <mergeCell ref="B90:C90"/>
    <mergeCell ref="D90:E90"/>
    <mergeCell ref="F90:G90"/>
    <mergeCell ref="H90:I90"/>
    <mergeCell ref="B92:C92"/>
    <mergeCell ref="D92:E92"/>
    <mergeCell ref="F92:G92"/>
    <mergeCell ref="H92:I92"/>
    <mergeCell ref="F88:G88"/>
    <mergeCell ref="H88:I88"/>
    <mergeCell ref="B91:C91"/>
    <mergeCell ref="D91:E91"/>
    <mergeCell ref="F91:G91"/>
    <mergeCell ref="H91:I91"/>
    <mergeCell ref="E37:F37"/>
    <mergeCell ref="C37:D37"/>
    <mergeCell ref="C78:D78"/>
    <mergeCell ref="E78:F78"/>
    <mergeCell ref="G78:H78"/>
    <mergeCell ref="I78:J78"/>
    <mergeCell ref="B87:C87"/>
    <mergeCell ref="D87:E87"/>
    <mergeCell ref="F87:G87"/>
    <mergeCell ref="H87:I87"/>
    <mergeCell ref="B89:C89"/>
    <mergeCell ref="D89:E89"/>
    <mergeCell ref="F89:G89"/>
    <mergeCell ref="H89:I89"/>
    <mergeCell ref="B88:C88"/>
    <mergeCell ref="D88:E88"/>
    <mergeCell ref="C85:D85"/>
    <mergeCell ref="E85:F8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topLeftCell="A67" workbookViewId="0">
      <selection activeCell="J17" sqref="J17"/>
    </sheetView>
  </sheetViews>
  <sheetFormatPr defaultRowHeight="14.25"/>
  <cols>
    <col min="1" max="1" width="9" style="1"/>
    <col min="2" max="2" width="5.5" style="1" customWidth="1"/>
    <col min="3" max="3" width="8.875" style="1" customWidth="1"/>
    <col min="4" max="4" width="47.375" style="1" customWidth="1"/>
    <col min="5" max="5" width="7.25" style="1" customWidth="1"/>
    <col min="6" max="6" width="10.125" style="1" customWidth="1"/>
    <col min="7" max="16384" width="9" style="1"/>
  </cols>
  <sheetData>
    <row r="1" spans="2:6">
      <c r="B1" s="77"/>
      <c r="C1" s="77"/>
      <c r="D1" s="77"/>
      <c r="E1" s="2"/>
      <c r="F1" s="68"/>
    </row>
    <row r="8" spans="2:6" ht="20.25">
      <c r="B8" s="78" t="s">
        <v>150</v>
      </c>
      <c r="C8" s="79"/>
      <c r="D8" s="79"/>
      <c r="E8" s="79"/>
      <c r="F8" s="79"/>
    </row>
    <row r="9" spans="2:6">
      <c r="B9" s="80" t="s">
        <v>112</v>
      </c>
      <c r="C9" s="80"/>
      <c r="D9" s="80"/>
      <c r="E9" s="80"/>
      <c r="F9" s="80"/>
    </row>
    <row r="10" spans="2:6">
      <c r="B10" s="80"/>
      <c r="C10" s="80"/>
      <c r="D10" s="80"/>
      <c r="E10" s="80"/>
      <c r="F10" s="80"/>
    </row>
    <row r="12" spans="2:6" ht="15" thickBot="1">
      <c r="B12" s="48"/>
      <c r="C12" s="48"/>
      <c r="D12" s="48"/>
      <c r="E12" s="48"/>
      <c r="F12" s="49"/>
    </row>
    <row r="13" spans="2:6">
      <c r="B13" s="81" t="s">
        <v>0</v>
      </c>
      <c r="C13" s="83" t="s">
        <v>1</v>
      </c>
      <c r="D13" s="85" t="s">
        <v>2</v>
      </c>
      <c r="E13" s="87" t="s">
        <v>3</v>
      </c>
      <c r="F13" s="87" t="s">
        <v>4</v>
      </c>
    </row>
    <row r="14" spans="2:6">
      <c r="B14" s="82"/>
      <c r="C14" s="84"/>
      <c r="D14" s="86"/>
      <c r="E14" s="88"/>
      <c r="F14" s="88"/>
    </row>
    <row r="15" spans="2:6">
      <c r="B15" s="60"/>
      <c r="C15" s="50" t="s">
        <v>5</v>
      </c>
      <c r="D15" s="51" t="s">
        <v>6</v>
      </c>
      <c r="E15" s="52"/>
      <c r="F15" s="53"/>
    </row>
    <row r="16" spans="2:6">
      <c r="B16" s="61"/>
      <c r="C16" s="16" t="s">
        <v>7</v>
      </c>
      <c r="D16" s="17" t="s">
        <v>8</v>
      </c>
      <c r="E16" s="54"/>
      <c r="F16" s="18"/>
    </row>
    <row r="17" spans="2:6" ht="56.25">
      <c r="B17" s="19">
        <v>1</v>
      </c>
      <c r="C17" s="20"/>
      <c r="D17" s="21" t="s">
        <v>75</v>
      </c>
      <c r="E17" s="55" t="s">
        <v>9</v>
      </c>
      <c r="F17" s="22">
        <f>0.4</f>
        <v>0.4</v>
      </c>
    </row>
    <row r="18" spans="2:6" ht="33.75">
      <c r="B18" s="19">
        <v>2</v>
      </c>
      <c r="C18" s="26"/>
      <c r="D18" s="27" t="s">
        <v>76</v>
      </c>
      <c r="E18" s="28" t="s">
        <v>77</v>
      </c>
      <c r="F18" s="29">
        <v>1</v>
      </c>
    </row>
    <row r="19" spans="2:6">
      <c r="B19" s="23"/>
      <c r="C19" s="24" t="s">
        <v>65</v>
      </c>
      <c r="D19" s="17" t="s">
        <v>66</v>
      </c>
      <c r="E19" s="56"/>
      <c r="F19" s="25"/>
    </row>
    <row r="20" spans="2:6" ht="22.5">
      <c r="B20" s="19">
        <v>3</v>
      </c>
      <c r="C20" s="26"/>
      <c r="D20" s="27" t="s">
        <v>10</v>
      </c>
      <c r="E20" s="28" t="s">
        <v>11</v>
      </c>
      <c r="F20" s="29">
        <v>3</v>
      </c>
    </row>
    <row r="21" spans="2:6" ht="22.5">
      <c r="B21" s="19">
        <v>4</v>
      </c>
      <c r="C21" s="26"/>
      <c r="D21" s="27" t="s">
        <v>12</v>
      </c>
      <c r="E21" s="28" t="s">
        <v>11</v>
      </c>
      <c r="F21" s="29">
        <v>4</v>
      </c>
    </row>
    <row r="22" spans="2:6" ht="22.5">
      <c r="B22" s="19">
        <v>5</v>
      </c>
      <c r="C22" s="26"/>
      <c r="D22" s="27" t="s">
        <v>113</v>
      </c>
      <c r="E22" s="28" t="s">
        <v>11</v>
      </c>
      <c r="F22" s="29">
        <v>6</v>
      </c>
    </row>
    <row r="23" spans="2:6" ht="22.5">
      <c r="B23" s="19">
        <v>6</v>
      </c>
      <c r="C23" s="26"/>
      <c r="D23" s="27" t="s">
        <v>13</v>
      </c>
      <c r="E23" s="28" t="s">
        <v>14</v>
      </c>
      <c r="F23" s="29">
        <v>1.4999999999999999E-2</v>
      </c>
    </row>
    <row r="24" spans="2:6" ht="22.5">
      <c r="B24" s="19">
        <v>7</v>
      </c>
      <c r="C24" s="26"/>
      <c r="D24" s="27" t="s">
        <v>139</v>
      </c>
      <c r="E24" s="28" t="s">
        <v>14</v>
      </c>
      <c r="F24" s="29">
        <f>(1063*5)/10000</f>
        <v>0.53149999999999997</v>
      </c>
    </row>
    <row r="25" spans="2:6">
      <c r="B25" s="23"/>
      <c r="C25" s="24" t="s">
        <v>64</v>
      </c>
      <c r="D25" s="17" t="s">
        <v>78</v>
      </c>
      <c r="E25" s="30"/>
      <c r="F25" s="25"/>
    </row>
    <row r="26" spans="2:6">
      <c r="B26" s="31">
        <v>8</v>
      </c>
      <c r="C26" s="41"/>
      <c r="D26" s="63" t="s">
        <v>114</v>
      </c>
      <c r="E26" s="32" t="s">
        <v>79</v>
      </c>
      <c r="F26" s="33">
        <v>5</v>
      </c>
    </row>
    <row r="27" spans="2:6" ht="45">
      <c r="B27" s="19">
        <v>9</v>
      </c>
      <c r="C27" s="26"/>
      <c r="D27" s="27" t="s">
        <v>117</v>
      </c>
      <c r="E27" s="28" t="s">
        <v>18</v>
      </c>
      <c r="F27" s="29">
        <v>147.16999999999999</v>
      </c>
    </row>
    <row r="28" spans="2:6" ht="45">
      <c r="B28" s="19">
        <v>10</v>
      </c>
      <c r="C28" s="26"/>
      <c r="D28" s="27" t="s">
        <v>118</v>
      </c>
      <c r="E28" s="28" t="s">
        <v>18</v>
      </c>
      <c r="F28" s="29">
        <v>29</v>
      </c>
    </row>
    <row r="29" spans="2:6" ht="45">
      <c r="B29" s="19">
        <v>11</v>
      </c>
      <c r="C29" s="26"/>
      <c r="D29" s="27" t="s">
        <v>119</v>
      </c>
      <c r="E29" s="28" t="s">
        <v>18</v>
      </c>
      <c r="F29" s="29">
        <v>23.5</v>
      </c>
    </row>
    <row r="30" spans="2:6" ht="67.5">
      <c r="B30" s="19">
        <v>12</v>
      </c>
      <c r="C30" s="46"/>
      <c r="D30" s="27" t="s">
        <v>116</v>
      </c>
      <c r="E30" s="28" t="s">
        <v>79</v>
      </c>
      <c r="F30" s="33">
        <v>231.8</v>
      </c>
    </row>
    <row r="31" spans="2:6" ht="33.75">
      <c r="B31" s="19">
        <v>13</v>
      </c>
      <c r="C31" s="46"/>
      <c r="D31" s="27" t="s">
        <v>115</v>
      </c>
      <c r="E31" s="28" t="s">
        <v>79</v>
      </c>
      <c r="F31" s="29">
        <v>16.600000000000001</v>
      </c>
    </row>
    <row r="32" spans="2:6">
      <c r="B32" s="23"/>
      <c r="C32" s="24" t="s">
        <v>80</v>
      </c>
      <c r="D32" s="17" t="s">
        <v>81</v>
      </c>
      <c r="E32" s="30"/>
      <c r="F32" s="25"/>
    </row>
    <row r="33" spans="1:6" ht="33.75">
      <c r="B33" s="19">
        <v>14</v>
      </c>
      <c r="C33" s="26"/>
      <c r="D33" s="27" t="s">
        <v>141</v>
      </c>
      <c r="E33" s="28" t="s">
        <v>11</v>
      </c>
      <c r="F33" s="33">
        <v>8</v>
      </c>
    </row>
    <row r="34" spans="1:6" ht="33.75">
      <c r="B34" s="19">
        <v>15</v>
      </c>
      <c r="C34" s="26"/>
      <c r="D34" s="27" t="s">
        <v>142</v>
      </c>
      <c r="E34" s="28" t="s">
        <v>11</v>
      </c>
      <c r="F34" s="29">
        <v>1</v>
      </c>
    </row>
    <row r="35" spans="1:6" ht="33.75">
      <c r="B35" s="19">
        <v>16</v>
      </c>
      <c r="C35" s="26"/>
      <c r="D35" s="27" t="s">
        <v>143</v>
      </c>
      <c r="E35" s="28" t="s">
        <v>11</v>
      </c>
      <c r="F35" s="29">
        <v>22</v>
      </c>
    </row>
    <row r="36" spans="1:6" ht="33.75">
      <c r="B36" s="19">
        <v>17</v>
      </c>
      <c r="C36" s="26"/>
      <c r="D36" s="27" t="s">
        <v>144</v>
      </c>
      <c r="E36" s="28" t="s">
        <v>11</v>
      </c>
      <c r="F36" s="29">
        <v>4</v>
      </c>
    </row>
    <row r="37" spans="1:6" ht="22.5">
      <c r="B37" s="19">
        <v>18</v>
      </c>
      <c r="C37" s="26"/>
      <c r="D37" s="27" t="s">
        <v>120</v>
      </c>
      <c r="E37" s="28" t="s">
        <v>11</v>
      </c>
      <c r="F37" s="29">
        <v>1</v>
      </c>
    </row>
    <row r="38" spans="1:6" ht="22.5">
      <c r="B38" s="19">
        <v>19</v>
      </c>
      <c r="C38" s="26"/>
      <c r="D38" s="27" t="s">
        <v>121</v>
      </c>
      <c r="E38" s="28" t="s">
        <v>11</v>
      </c>
      <c r="F38" s="29">
        <v>1</v>
      </c>
    </row>
    <row r="39" spans="1:6" ht="22.5">
      <c r="B39" s="19">
        <v>20</v>
      </c>
      <c r="C39" s="26"/>
      <c r="D39" s="27" t="s">
        <v>122</v>
      </c>
      <c r="E39" s="28" t="s">
        <v>11</v>
      </c>
      <c r="F39" s="29">
        <v>1</v>
      </c>
    </row>
    <row r="40" spans="1:6" ht="22.5">
      <c r="B40" s="19">
        <v>21</v>
      </c>
      <c r="C40" s="26"/>
      <c r="D40" s="27" t="s">
        <v>123</v>
      </c>
      <c r="E40" s="28" t="s">
        <v>11</v>
      </c>
      <c r="F40" s="29">
        <v>1</v>
      </c>
    </row>
    <row r="41" spans="1:6">
      <c r="B41" s="34"/>
      <c r="C41" s="47" t="s">
        <v>87</v>
      </c>
      <c r="D41" s="57" t="s">
        <v>88</v>
      </c>
      <c r="E41" s="35"/>
      <c r="F41" s="36"/>
    </row>
    <row r="42" spans="1:6">
      <c r="B42" s="23"/>
      <c r="C42" s="24" t="s">
        <v>89</v>
      </c>
      <c r="D42" s="17" t="s">
        <v>17</v>
      </c>
      <c r="E42" s="30"/>
      <c r="F42" s="37"/>
    </row>
    <row r="43" spans="1:6" ht="22.5">
      <c r="B43" s="19">
        <v>22</v>
      </c>
      <c r="C43" s="26"/>
      <c r="D43" s="27" t="s">
        <v>82</v>
      </c>
      <c r="E43" s="28" t="s">
        <v>18</v>
      </c>
      <c r="F43" s="45">
        <v>742.03</v>
      </c>
    </row>
    <row r="44" spans="1:6" ht="22.5">
      <c r="B44" s="19">
        <v>23</v>
      </c>
      <c r="C44" s="26"/>
      <c r="D44" s="27" t="s">
        <v>83</v>
      </c>
      <c r="E44" s="28" t="s">
        <v>18</v>
      </c>
      <c r="F44" s="45">
        <v>478.06</v>
      </c>
    </row>
    <row r="45" spans="1:6" ht="22.5">
      <c r="B45" s="19">
        <v>24</v>
      </c>
      <c r="C45" s="26"/>
      <c r="D45" s="27" t="s">
        <v>125</v>
      </c>
      <c r="E45" s="28" t="s">
        <v>18</v>
      </c>
      <c r="F45" s="45">
        <v>2160.6</v>
      </c>
    </row>
    <row r="46" spans="1:6" ht="33.75">
      <c r="A46" s="48"/>
      <c r="B46" s="19">
        <v>25</v>
      </c>
      <c r="C46" s="26"/>
      <c r="D46" s="27" t="s">
        <v>124</v>
      </c>
      <c r="E46" s="28" t="s">
        <v>18</v>
      </c>
      <c r="F46" s="45">
        <v>3697.9</v>
      </c>
    </row>
    <row r="47" spans="1:6" ht="67.5">
      <c r="A47" s="48"/>
      <c r="B47" s="19">
        <v>26</v>
      </c>
      <c r="C47" s="46"/>
      <c r="D47" s="27" t="s">
        <v>126</v>
      </c>
      <c r="E47" s="28" t="s">
        <v>90</v>
      </c>
      <c r="F47" s="45">
        <v>142.77449999999999</v>
      </c>
    </row>
    <row r="48" spans="1:6" ht="66" customHeight="1">
      <c r="A48" s="48"/>
      <c r="B48" s="19">
        <v>27</v>
      </c>
      <c r="C48" s="46"/>
      <c r="D48" s="27" t="s">
        <v>127</v>
      </c>
      <c r="E48" s="28" t="s">
        <v>90</v>
      </c>
      <c r="F48" s="45">
        <v>196.553</v>
      </c>
    </row>
    <row r="49" spans="1:6" ht="66" customHeight="1">
      <c r="A49" s="48"/>
      <c r="B49" s="19">
        <v>28</v>
      </c>
      <c r="C49" s="46"/>
      <c r="D49" s="27" t="s">
        <v>128</v>
      </c>
      <c r="E49" s="28" t="s">
        <v>90</v>
      </c>
      <c r="F49" s="45">
        <v>571.59270000000004</v>
      </c>
    </row>
    <row r="50" spans="1:6" ht="23.25" customHeight="1">
      <c r="A50" s="48"/>
      <c r="B50" s="34"/>
      <c r="C50" s="47" t="s">
        <v>91</v>
      </c>
      <c r="D50" s="57" t="s">
        <v>96</v>
      </c>
      <c r="E50" s="35"/>
      <c r="F50" s="36"/>
    </row>
    <row r="51" spans="1:6" ht="23.25" customHeight="1">
      <c r="A51" s="48"/>
      <c r="B51" s="23"/>
      <c r="C51" s="24" t="s">
        <v>92</v>
      </c>
      <c r="D51" s="17" t="s">
        <v>97</v>
      </c>
      <c r="E51" s="30"/>
      <c r="F51" s="37"/>
    </row>
    <row r="52" spans="1:6" ht="22.5" customHeight="1">
      <c r="A52" s="48"/>
      <c r="B52" s="19">
        <v>29</v>
      </c>
      <c r="C52" s="26"/>
      <c r="D52" s="40" t="s">
        <v>99</v>
      </c>
      <c r="E52" s="28" t="s">
        <v>28</v>
      </c>
      <c r="F52" s="29">
        <f>138+54</f>
        <v>192</v>
      </c>
    </row>
    <row r="53" spans="1:6" ht="24" customHeight="1">
      <c r="A53" s="48"/>
      <c r="B53" s="19">
        <v>30</v>
      </c>
      <c r="C53" s="26"/>
      <c r="D53" s="40" t="s">
        <v>95</v>
      </c>
      <c r="E53" s="28" t="s">
        <v>11</v>
      </c>
      <c r="F53" s="29">
        <f>27+14</f>
        <v>41</v>
      </c>
    </row>
    <row r="54" spans="1:6" ht="41.25" customHeight="1">
      <c r="A54" s="48"/>
      <c r="B54" s="19">
        <v>31</v>
      </c>
      <c r="C54" s="26"/>
      <c r="D54" s="40" t="s">
        <v>98</v>
      </c>
      <c r="E54" s="28" t="s">
        <v>28</v>
      </c>
      <c r="F54" s="29">
        <v>21</v>
      </c>
    </row>
    <row r="55" spans="1:6" ht="24" customHeight="1">
      <c r="A55" s="48"/>
      <c r="B55" s="19">
        <v>32</v>
      </c>
      <c r="C55" s="26"/>
      <c r="D55" s="40" t="s">
        <v>149</v>
      </c>
      <c r="E55" s="28" t="s">
        <v>11</v>
      </c>
      <c r="F55" s="29">
        <v>4</v>
      </c>
    </row>
    <row r="56" spans="1:6" ht="58.5" customHeight="1">
      <c r="A56" s="48"/>
      <c r="B56" s="19">
        <v>33</v>
      </c>
      <c r="C56" s="46"/>
      <c r="D56" s="40" t="s">
        <v>102</v>
      </c>
      <c r="E56" s="28" t="s">
        <v>79</v>
      </c>
      <c r="F56" s="29">
        <v>61.38</v>
      </c>
    </row>
    <row r="57" spans="1:6" ht="37.5" customHeight="1">
      <c r="A57" s="48"/>
      <c r="B57" s="19">
        <v>34</v>
      </c>
      <c r="C57" s="46"/>
      <c r="D57" s="64" t="s">
        <v>129</v>
      </c>
      <c r="E57" s="65" t="s">
        <v>11</v>
      </c>
      <c r="F57" s="66">
        <v>1</v>
      </c>
    </row>
    <row r="58" spans="1:6" ht="45" customHeight="1">
      <c r="B58" s="19">
        <v>35</v>
      </c>
      <c r="C58" s="46"/>
      <c r="D58" s="40" t="s">
        <v>100</v>
      </c>
      <c r="E58" s="28" t="s">
        <v>101</v>
      </c>
      <c r="F58" s="29">
        <v>9</v>
      </c>
    </row>
    <row r="59" spans="1:6" ht="33.75" customHeight="1">
      <c r="B59" s="34"/>
      <c r="C59" s="47" t="s">
        <v>15</v>
      </c>
      <c r="D59" s="57" t="s">
        <v>16</v>
      </c>
      <c r="E59" s="35"/>
      <c r="F59" s="36"/>
    </row>
    <row r="60" spans="1:6" ht="38.25" customHeight="1">
      <c r="B60" s="23"/>
      <c r="C60" s="24" t="s">
        <v>19</v>
      </c>
      <c r="D60" s="17" t="s">
        <v>67</v>
      </c>
      <c r="E60" s="30"/>
      <c r="F60" s="37"/>
    </row>
    <row r="61" spans="1:6" ht="41.25" customHeight="1">
      <c r="B61" s="19">
        <v>36</v>
      </c>
      <c r="C61" s="26"/>
      <c r="D61" s="27" t="s">
        <v>131</v>
      </c>
      <c r="E61" s="28" t="s">
        <v>18</v>
      </c>
      <c r="F61" s="29">
        <f>F43+F44</f>
        <v>1220.0899999999999</v>
      </c>
    </row>
    <row r="62" spans="1:6" ht="41.25" customHeight="1">
      <c r="B62" s="38">
        <v>37</v>
      </c>
      <c r="C62" s="67"/>
      <c r="D62" s="63" t="s">
        <v>148</v>
      </c>
      <c r="E62" s="65" t="s">
        <v>18</v>
      </c>
      <c r="F62" s="66">
        <v>100</v>
      </c>
    </row>
    <row r="63" spans="1:6" ht="23.25" customHeight="1">
      <c r="B63" s="23"/>
      <c r="C63" s="24" t="s">
        <v>20</v>
      </c>
      <c r="D63" s="17" t="s">
        <v>74</v>
      </c>
      <c r="E63" s="30"/>
      <c r="F63" s="37"/>
    </row>
    <row r="64" spans="1:6" ht="18" customHeight="1">
      <c r="B64" s="19">
        <v>38</v>
      </c>
      <c r="C64" s="26"/>
      <c r="D64" s="27" t="s">
        <v>84</v>
      </c>
      <c r="E64" s="28" t="s">
        <v>18</v>
      </c>
      <c r="F64" s="29">
        <v>2021.3</v>
      </c>
    </row>
    <row r="65" spans="2:7" ht="28.5" customHeight="1">
      <c r="B65" s="19">
        <v>39</v>
      </c>
      <c r="C65" s="26"/>
      <c r="D65" s="27" t="s">
        <v>86</v>
      </c>
      <c r="E65" s="28" t="s">
        <v>18</v>
      </c>
      <c r="F65" s="29">
        <v>2021.3</v>
      </c>
    </row>
    <row r="66" spans="2:7" ht="23.25" customHeight="1">
      <c r="B66" s="19">
        <v>40</v>
      </c>
      <c r="C66" s="26"/>
      <c r="D66" s="27" t="s">
        <v>85</v>
      </c>
      <c r="E66" s="28" t="s">
        <v>18</v>
      </c>
      <c r="F66" s="29">
        <v>1989.46</v>
      </c>
    </row>
    <row r="67" spans="2:7" ht="37.5" customHeight="1">
      <c r="B67" s="23"/>
      <c r="C67" s="24" t="s">
        <v>21</v>
      </c>
      <c r="D67" s="17" t="s">
        <v>68</v>
      </c>
      <c r="E67" s="30"/>
      <c r="F67" s="37"/>
    </row>
    <row r="68" spans="2:7" ht="48.75" customHeight="1">
      <c r="B68" s="38">
        <v>41</v>
      </c>
      <c r="C68" s="39"/>
      <c r="D68" s="27" t="s">
        <v>130</v>
      </c>
      <c r="E68" s="28" t="s">
        <v>18</v>
      </c>
      <c r="F68" s="45">
        <v>2127.5700000000002</v>
      </c>
      <c r="G68" s="1" t="s">
        <v>31</v>
      </c>
    </row>
    <row r="69" spans="2:7" ht="36" customHeight="1">
      <c r="B69" s="23"/>
      <c r="C69" s="24" t="s">
        <v>21</v>
      </c>
      <c r="D69" s="17" t="s">
        <v>103</v>
      </c>
      <c r="E69" s="30"/>
      <c r="F69" s="37"/>
    </row>
    <row r="70" spans="2:7" ht="46.5" customHeight="1">
      <c r="B70" s="38">
        <v>42</v>
      </c>
      <c r="C70" s="39"/>
      <c r="D70" s="27" t="s">
        <v>145</v>
      </c>
      <c r="E70" s="28" t="s">
        <v>18</v>
      </c>
      <c r="F70" s="45">
        <v>2187.27</v>
      </c>
    </row>
    <row r="71" spans="2:7" ht="46.5" customHeight="1">
      <c r="B71" s="38">
        <v>43</v>
      </c>
      <c r="C71" s="39"/>
      <c r="D71" s="27" t="s">
        <v>146</v>
      </c>
      <c r="E71" s="28" t="s">
        <v>18</v>
      </c>
      <c r="F71" s="45">
        <v>715.36</v>
      </c>
    </row>
    <row r="72" spans="2:7" ht="50.25" customHeight="1">
      <c r="B72" s="38">
        <v>44</v>
      </c>
      <c r="C72" s="39"/>
      <c r="D72" s="27" t="s">
        <v>147</v>
      </c>
      <c r="E72" s="28" t="s">
        <v>18</v>
      </c>
      <c r="F72" s="45">
        <v>478.06</v>
      </c>
    </row>
    <row r="73" spans="2:7" ht="24.75" customHeight="1">
      <c r="B73" s="34"/>
      <c r="C73" s="47" t="s">
        <v>22</v>
      </c>
      <c r="D73" s="57" t="s">
        <v>23</v>
      </c>
      <c r="E73" s="35"/>
      <c r="F73" s="36"/>
    </row>
    <row r="74" spans="2:7" ht="25.5" customHeight="1">
      <c r="B74" s="23"/>
      <c r="C74" s="24" t="s">
        <v>70</v>
      </c>
      <c r="D74" s="17" t="s">
        <v>71</v>
      </c>
      <c r="E74" s="30"/>
      <c r="F74" s="37"/>
    </row>
    <row r="75" spans="2:7" ht="39.75" customHeight="1">
      <c r="B75" s="19">
        <v>45</v>
      </c>
      <c r="C75" s="26"/>
      <c r="D75" s="40" t="s">
        <v>135</v>
      </c>
      <c r="E75" s="28" t="s">
        <v>18</v>
      </c>
      <c r="F75" s="59">
        <v>2047.97</v>
      </c>
    </row>
    <row r="76" spans="2:7" ht="25.5" customHeight="1">
      <c r="B76" s="23"/>
      <c r="C76" s="24" t="s">
        <v>69</v>
      </c>
      <c r="D76" s="17" t="s">
        <v>72</v>
      </c>
      <c r="E76" s="30"/>
      <c r="F76" s="37"/>
    </row>
    <row r="77" spans="2:7" ht="33.75">
      <c r="B77" s="19">
        <v>46</v>
      </c>
      <c r="C77" s="26"/>
      <c r="D77" s="40" t="s">
        <v>136</v>
      </c>
      <c r="E77" s="28" t="s">
        <v>18</v>
      </c>
      <c r="F77" s="59">
        <v>2016.13</v>
      </c>
    </row>
    <row r="78" spans="2:7">
      <c r="B78" s="23"/>
      <c r="C78" s="24" t="s">
        <v>108</v>
      </c>
      <c r="D78" s="17" t="s">
        <v>107</v>
      </c>
      <c r="E78" s="30"/>
      <c r="F78" s="37"/>
    </row>
    <row r="79" spans="2:7" ht="45">
      <c r="B79" s="19">
        <v>47</v>
      </c>
      <c r="C79" s="46"/>
      <c r="D79" s="40" t="s">
        <v>109</v>
      </c>
      <c r="E79" s="28" t="s">
        <v>18</v>
      </c>
      <c r="F79" s="59">
        <v>478.06</v>
      </c>
    </row>
    <row r="80" spans="2:7" ht="45">
      <c r="B80" s="19">
        <v>48</v>
      </c>
      <c r="C80" s="46"/>
      <c r="D80" s="40" t="s">
        <v>111</v>
      </c>
      <c r="E80" s="28" t="s">
        <v>18</v>
      </c>
      <c r="F80" s="59">
        <v>715.36</v>
      </c>
    </row>
    <row r="81" spans="2:6" ht="33.75">
      <c r="B81" s="19">
        <v>49</v>
      </c>
      <c r="C81" s="46"/>
      <c r="D81" s="40" t="s">
        <v>134</v>
      </c>
      <c r="E81" s="28" t="s">
        <v>18</v>
      </c>
      <c r="F81" s="59">
        <v>505.42200000000003</v>
      </c>
    </row>
    <row r="82" spans="2:6" ht="45">
      <c r="B82" s="19">
        <v>50</v>
      </c>
      <c r="C82" s="46"/>
      <c r="D82" s="40" t="s">
        <v>110</v>
      </c>
      <c r="E82" s="28" t="s">
        <v>18</v>
      </c>
      <c r="F82" s="59">
        <v>48.6</v>
      </c>
    </row>
    <row r="83" spans="2:6">
      <c r="B83" s="34"/>
      <c r="C83" s="47" t="s">
        <v>24</v>
      </c>
      <c r="D83" s="57" t="s">
        <v>25</v>
      </c>
      <c r="E83" s="35"/>
      <c r="F83" s="36"/>
    </row>
    <row r="84" spans="2:6">
      <c r="B84" s="23"/>
      <c r="C84" s="24" t="s">
        <v>26</v>
      </c>
      <c r="D84" s="17" t="s">
        <v>27</v>
      </c>
      <c r="E84" s="30"/>
      <c r="F84" s="37"/>
    </row>
    <row r="85" spans="2:6" ht="22.5">
      <c r="B85" s="19">
        <v>51</v>
      </c>
      <c r="C85" s="26"/>
      <c r="D85" s="40" t="s">
        <v>93</v>
      </c>
      <c r="E85" s="28" t="s">
        <v>18</v>
      </c>
      <c r="F85" s="45">
        <v>216.93</v>
      </c>
    </row>
    <row r="86" spans="2:6" ht="22.5">
      <c r="B86" s="19">
        <v>52</v>
      </c>
      <c r="C86" s="26"/>
      <c r="D86" s="40" t="s">
        <v>94</v>
      </c>
      <c r="E86" s="28" t="s">
        <v>18</v>
      </c>
      <c r="F86" s="45">
        <v>100.28</v>
      </c>
    </row>
    <row r="87" spans="2:6">
      <c r="B87" s="23"/>
      <c r="C87" s="24" t="s">
        <v>29</v>
      </c>
      <c r="D87" s="42" t="s">
        <v>30</v>
      </c>
      <c r="E87" s="56"/>
      <c r="F87" s="37"/>
    </row>
    <row r="88" spans="2:6">
      <c r="B88" s="19">
        <v>53</v>
      </c>
      <c r="C88" s="26"/>
      <c r="D88" s="40" t="s">
        <v>32</v>
      </c>
      <c r="E88" s="28" t="s">
        <v>28</v>
      </c>
      <c r="F88" s="59">
        <v>1401.56</v>
      </c>
    </row>
    <row r="89" spans="2:6">
      <c r="B89" s="23"/>
      <c r="C89" s="24" t="s">
        <v>73</v>
      </c>
      <c r="D89" s="42" t="s">
        <v>63</v>
      </c>
      <c r="E89" s="56"/>
      <c r="F89" s="58"/>
    </row>
    <row r="90" spans="2:6" ht="22.5">
      <c r="B90" s="19">
        <v>54</v>
      </c>
      <c r="C90" s="26"/>
      <c r="D90" s="40" t="s">
        <v>137</v>
      </c>
      <c r="E90" s="28" t="s">
        <v>18</v>
      </c>
      <c r="F90" s="59">
        <v>2017.386</v>
      </c>
    </row>
    <row r="91" spans="2:6">
      <c r="B91" s="34"/>
      <c r="C91" s="47" t="s">
        <v>33</v>
      </c>
      <c r="D91" s="57" t="s">
        <v>34</v>
      </c>
      <c r="E91" s="35"/>
      <c r="F91" s="36"/>
    </row>
    <row r="92" spans="2:6">
      <c r="B92" s="23"/>
      <c r="C92" s="24" t="s">
        <v>35</v>
      </c>
      <c r="D92" s="42" t="s">
        <v>36</v>
      </c>
      <c r="E92" s="56"/>
      <c r="F92" s="37"/>
    </row>
    <row r="93" spans="2:6" ht="22.5">
      <c r="B93" s="19">
        <v>55</v>
      </c>
      <c r="C93" s="26"/>
      <c r="D93" s="40" t="s">
        <v>37</v>
      </c>
      <c r="E93" s="28" t="s">
        <v>11</v>
      </c>
      <c r="F93" s="29">
        <v>1</v>
      </c>
    </row>
    <row r="94" spans="2:6" ht="22.5">
      <c r="B94" s="19">
        <v>56</v>
      </c>
      <c r="C94" s="26"/>
      <c r="D94" s="40" t="s">
        <v>138</v>
      </c>
      <c r="E94" s="28" t="s">
        <v>11</v>
      </c>
      <c r="F94" s="29">
        <v>1</v>
      </c>
    </row>
    <row r="95" spans="2:6" ht="22.5">
      <c r="B95" s="19">
        <v>57</v>
      </c>
      <c r="C95" s="26"/>
      <c r="D95" s="40" t="s">
        <v>38</v>
      </c>
      <c r="E95" s="28" t="s">
        <v>11</v>
      </c>
      <c r="F95" s="29">
        <v>1</v>
      </c>
    </row>
    <row r="96" spans="2:6">
      <c r="B96" s="34"/>
      <c r="C96" s="47" t="s">
        <v>140</v>
      </c>
      <c r="D96" s="57" t="s">
        <v>104</v>
      </c>
      <c r="E96" s="35"/>
      <c r="F96" s="36"/>
    </row>
    <row r="97" spans="2:6" ht="56.25">
      <c r="B97" s="38">
        <v>58</v>
      </c>
      <c r="C97" s="46"/>
      <c r="D97" s="27" t="s">
        <v>132</v>
      </c>
      <c r="E97" s="28" t="s">
        <v>90</v>
      </c>
      <c r="F97" s="45">
        <f>(263.62*0.03)+((390+526.26)*0.06)</f>
        <v>62.8842</v>
      </c>
    </row>
    <row r="98" spans="2:6" ht="33.75">
      <c r="B98" s="62">
        <v>59</v>
      </c>
      <c r="C98" s="46"/>
      <c r="D98" s="27" t="s">
        <v>105</v>
      </c>
      <c r="E98" s="28" t="s">
        <v>79</v>
      </c>
      <c r="F98" s="45">
        <v>390</v>
      </c>
    </row>
    <row r="99" spans="2:6" ht="22.5">
      <c r="B99" s="62">
        <v>60</v>
      </c>
      <c r="C99" s="46"/>
      <c r="D99" s="27" t="s">
        <v>133</v>
      </c>
      <c r="E99" s="28" t="s">
        <v>79</v>
      </c>
      <c r="F99" s="45">
        <v>526.26</v>
      </c>
    </row>
    <row r="100" spans="2:6" ht="33.75">
      <c r="B100" s="62">
        <v>61</v>
      </c>
      <c r="C100" s="46"/>
      <c r="D100" s="27" t="s">
        <v>106</v>
      </c>
      <c r="E100" s="28" t="s">
        <v>79</v>
      </c>
      <c r="F100" s="45">
        <v>263.62</v>
      </c>
    </row>
    <row r="107" spans="2:6">
      <c r="B107" s="3"/>
      <c r="C107" s="3"/>
      <c r="D107" s="3"/>
      <c r="E107" s="3"/>
      <c r="F107" s="3"/>
    </row>
    <row r="108" spans="2:6">
      <c r="C108" s="43"/>
      <c r="D108" s="43"/>
      <c r="E108" s="44"/>
      <c r="F108" s="44"/>
    </row>
  </sheetData>
  <mergeCells count="8">
    <mergeCell ref="B1:D1"/>
    <mergeCell ref="B8:F8"/>
    <mergeCell ref="B9:F10"/>
    <mergeCell ref="B13:B14"/>
    <mergeCell ref="C13:C14"/>
    <mergeCell ref="D13:D14"/>
    <mergeCell ref="E13:E14"/>
    <mergeCell ref="F13:F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PRZEDMIAR</vt:lpstr>
    </vt:vector>
  </TitlesOfParts>
  <Company>ZDP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USER</cp:lastModifiedBy>
  <cp:lastPrinted>2020-12-01T01:12:18Z</cp:lastPrinted>
  <dcterms:created xsi:type="dcterms:W3CDTF">2019-03-25T08:02:20Z</dcterms:created>
  <dcterms:modified xsi:type="dcterms:W3CDTF">2024-02-01T11:00:30Z</dcterms:modified>
</cp:coreProperties>
</file>