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9040" windowHeight="16440" tabRatio="896" firstSheet="1" activeTab="10"/>
  </bookViews>
  <sheets>
    <sheet name="Część C. Kolonia Karolina" sheetId="129" r:id="rId1"/>
    <sheet name="Część B 1.Gamratka" sheetId="130" r:id="rId2"/>
    <sheet name="Część A 1. Budy Barcząckie" sheetId="131" r:id="rId3"/>
    <sheet name="Część B 2. Stojadła" sheetId="133" r:id="rId4"/>
    <sheet name="Część A 2. Targówka" sheetId="134" r:id="rId5"/>
    <sheet name="Część A 3.Budy Janowskie" sheetId="136" r:id="rId6"/>
    <sheet name="Część B 3 od Cielechowizny" sheetId="137" r:id="rId7"/>
    <sheet name="Część A 4.Chmielew" sheetId="138" r:id="rId8"/>
    <sheet name="Część B 4. Królewiec" sheetId="139" r:id="rId9"/>
    <sheet name="Część B 5. Maliszew" sheetId="140" r:id="rId10"/>
    <sheet name="Część A 5. Stare Zakole" sheetId="141" r:id="rId11"/>
  </sheets>
  <definedNames>
    <definedName name="_xlnm.Print_Area" localSheetId="2">'Część A 1. Budy Barcząckie'!$A$1:$H$40</definedName>
    <definedName name="_xlnm.Print_Area" localSheetId="4">'Część A 2. Targówka'!$A$1:$H$37</definedName>
    <definedName name="_xlnm.Print_Area" localSheetId="5">'Część A 3.Budy Janowskie'!$A$1:$G$67</definedName>
    <definedName name="_xlnm.Print_Area" localSheetId="7">'Część A 4.Chmielew'!$A$1:$H$30</definedName>
    <definedName name="_xlnm.Print_Area" localSheetId="10">'Część A 5. Stare Zakole'!$A$1:$H$32</definedName>
    <definedName name="_xlnm.Print_Area" localSheetId="1">'Część B 1.Gamratka'!$A$1:$H$35</definedName>
    <definedName name="_xlnm.Print_Area" localSheetId="3">'Część B 2. Stojadła'!$A$1:$G$54</definedName>
    <definedName name="_xlnm.Print_Area" localSheetId="6">'Część B 3 od Cielechowizny'!$A$1:$H$29</definedName>
    <definedName name="_xlnm.Print_Area" localSheetId="8">'Część B 4. Królewiec'!$A$1:$H$33</definedName>
    <definedName name="_xlnm.Print_Area" localSheetId="9">'Część B 5. Maliszew'!$A$1:$H$32</definedName>
    <definedName name="_xlnm.Print_Area" localSheetId="0">'Część C. Kolonia Karolina'!$A$1:$G$24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6" i="141" l="1"/>
  <c r="A7" i="141" s="1"/>
  <c r="A8" i="141" s="1"/>
  <c r="A9" i="141" s="1"/>
  <c r="A10" i="141" s="1"/>
  <c r="A11" i="141" s="1"/>
  <c r="A12" i="141" s="1"/>
  <c r="A13" i="141" s="1"/>
  <c r="A15" i="141" s="1"/>
  <c r="A16" i="141" s="1"/>
  <c r="A17" i="141" s="1"/>
  <c r="A18" i="141" s="1"/>
  <c r="A20" i="141" s="1"/>
  <c r="A21" i="141" s="1"/>
  <c r="A22" i="141" s="1"/>
  <c r="A23" i="141" s="1"/>
  <c r="A24" i="141" s="1"/>
  <c r="A25" i="141" s="1"/>
  <c r="H33" i="141"/>
  <c r="H34" i="141" s="1"/>
  <c r="H35" i="141" s="1"/>
  <c r="H32" i="140"/>
  <c r="A6" i="140"/>
  <c r="A7" i="140" s="1"/>
  <c r="A8" i="140" s="1"/>
  <c r="A9" i="140" s="1"/>
  <c r="A10" i="140" s="1"/>
  <c r="A11" i="140" s="1"/>
  <c r="A12" i="140" s="1"/>
  <c r="A13" i="140" s="1"/>
  <c r="A15" i="140" s="1"/>
  <c r="A16" i="140" s="1"/>
  <c r="A17" i="140" s="1"/>
  <c r="A19" i="140" s="1"/>
  <c r="A20" i="140" s="1"/>
  <c r="A21" i="140" s="1"/>
  <c r="A22" i="140" s="1"/>
  <c r="A23" i="140" s="1"/>
  <c r="A24" i="140" s="1"/>
  <c r="A25" i="140" s="1"/>
  <c r="A26" i="140" s="1"/>
  <c r="A28" i="140" s="1"/>
  <c r="A29" i="140" s="1"/>
  <c r="A30" i="140" s="1"/>
  <c r="A27" i="139"/>
  <c r="A29" i="139" s="1"/>
  <c r="A24" i="139"/>
  <c r="A25" i="139" s="1"/>
  <c r="A20" i="139"/>
  <c r="A21" i="139" s="1"/>
  <c r="A22" i="139" s="1"/>
  <c r="A6" i="139"/>
  <c r="A7" i="139" s="1"/>
  <c r="A8" i="139" s="1"/>
  <c r="A9" i="139" s="1"/>
  <c r="A10" i="139" s="1"/>
  <c r="A11" i="139" s="1"/>
  <c r="A12" i="139" s="1"/>
  <c r="A13" i="139" s="1"/>
  <c r="A15" i="139" s="1"/>
  <c r="A16" i="139" s="1"/>
  <c r="A17" i="139" s="1"/>
  <c r="A6" i="138"/>
  <c r="A7" i="138" s="1"/>
  <c r="A8" i="138" s="1"/>
  <c r="A9" i="138" s="1"/>
  <c r="A10" i="138" s="1"/>
  <c r="A11" i="138" s="1"/>
  <c r="A12" i="138" s="1"/>
  <c r="A13" i="138" s="1"/>
  <c r="A15" i="138" s="1"/>
  <c r="A16" i="138" s="1"/>
  <c r="A17" i="138" s="1"/>
  <c r="A19" i="138" s="1"/>
  <c r="A20" i="138" s="1"/>
  <c r="A21" i="138" s="1"/>
  <c r="A22" i="138" s="1"/>
  <c r="A23" i="138" s="1"/>
  <c r="A24" i="138" s="1"/>
  <c r="A25" i="138" s="1"/>
  <c r="A26" i="138" s="1"/>
  <c r="A28" i="138" s="1"/>
  <c r="A26" i="137"/>
  <c r="A28" i="137" s="1"/>
  <c r="A20" i="137"/>
  <c r="A21" i="137" s="1"/>
  <c r="A22" i="137" s="1"/>
  <c r="A23" i="137" s="1"/>
  <c r="A24" i="137" s="1"/>
  <c r="A7" i="137"/>
  <c r="A8" i="137" s="1"/>
  <c r="A9" i="137" s="1"/>
  <c r="A10" i="137" s="1"/>
  <c r="A11" i="137" s="1"/>
  <c r="A12" i="137" s="1"/>
  <c r="A13" i="137" s="1"/>
  <c r="A15" i="137" s="1"/>
  <c r="A16" i="137" s="1"/>
  <c r="A17" i="137" s="1"/>
  <c r="A6" i="137"/>
  <c r="G59" i="136"/>
  <c r="G52" i="136"/>
  <c r="G27" i="136"/>
  <c r="G26" i="136"/>
  <c r="G23" i="136"/>
  <c r="G10" i="136"/>
  <c r="A27" i="134"/>
  <c r="A29" i="134" s="1"/>
  <c r="A24" i="134"/>
  <c r="A25" i="134" s="1"/>
  <c r="A20" i="134"/>
  <c r="A21" i="134" s="1"/>
  <c r="A22" i="134" s="1"/>
  <c r="A6" i="134"/>
  <c r="A7" i="134" s="1"/>
  <c r="A8" i="134" s="1"/>
  <c r="A9" i="134" s="1"/>
  <c r="A10" i="134" s="1"/>
  <c r="A11" i="134" s="1"/>
  <c r="A12" i="134" s="1"/>
  <c r="A13" i="134" s="1"/>
  <c r="A15" i="134" s="1"/>
  <c r="A16" i="134" s="1"/>
  <c r="A17" i="134" s="1"/>
  <c r="G39" i="133"/>
  <c r="G25" i="133"/>
  <c r="F52" i="133" s="1"/>
  <c r="F53" i="133" s="1"/>
  <c r="F54" i="133" s="1"/>
  <c r="G19" i="133"/>
  <c r="H37" i="131"/>
  <c r="A31" i="131"/>
  <c r="A32" i="131" s="1"/>
  <c r="A33" i="131" s="1"/>
  <c r="A34" i="131" s="1"/>
  <c r="A6" i="131"/>
  <c r="A7" i="131" s="1"/>
  <c r="A8" i="131" s="1"/>
  <c r="A9" i="131" s="1"/>
  <c r="A10" i="131" s="1"/>
  <c r="A11" i="131" s="1"/>
  <c r="A12" i="131" s="1"/>
  <c r="A13" i="131" s="1"/>
  <c r="A15" i="131" s="1"/>
  <c r="A16" i="131" s="1"/>
  <c r="A17" i="131" s="1"/>
  <c r="A19" i="131" s="1"/>
  <c r="A20" i="131" s="1"/>
  <c r="A21" i="131" s="1"/>
  <c r="A22" i="131" s="1"/>
  <c r="A23" i="131" s="1"/>
  <c r="A24" i="131" s="1"/>
  <c r="A25" i="131" s="1"/>
  <c r="A26" i="131" s="1"/>
  <c r="A28" i="131" s="1"/>
  <c r="A6" i="130"/>
  <c r="A7" i="130" s="1"/>
  <c r="A8" i="130" s="1"/>
  <c r="A9" i="130" s="1"/>
  <c r="A10" i="130" s="1"/>
  <c r="A11" i="130" s="1"/>
  <c r="A12" i="130" s="1"/>
  <c r="A13" i="130" s="1"/>
  <c r="A15" i="130" s="1"/>
  <c r="A16" i="130" s="1"/>
  <c r="A17" i="130" s="1"/>
  <c r="A18" i="130" s="1"/>
  <c r="A20" i="130" s="1"/>
  <c r="A21" i="130" s="1"/>
  <c r="A22" i="130" s="1"/>
  <c r="A23" i="130" s="1"/>
  <c r="A24" i="130" s="1"/>
  <c r="A25" i="130" s="1"/>
  <c r="A26" i="130" s="1"/>
  <c r="A27" i="130" s="1"/>
  <c r="G19" i="129"/>
  <c r="G18" i="129"/>
  <c r="A16" i="129"/>
  <c r="A12" i="129"/>
  <c r="A13" i="129" s="1"/>
  <c r="A7" i="129"/>
  <c r="A8" i="129" s="1"/>
  <c r="A9" i="129" s="1"/>
  <c r="F68" i="136" l="1"/>
  <c r="G22" i="129"/>
  <c r="G23" i="129" s="1"/>
  <c r="G24" i="129" s="1"/>
  <c r="F69" i="136" l="1"/>
  <c r="F70" i="136" s="1"/>
  <c r="H33" i="130" l="1"/>
  <c r="H34" i="130" s="1"/>
  <c r="H35" i="130" s="1"/>
  <c r="H33" i="140" l="1"/>
  <c r="H34" i="140" s="1"/>
  <c r="H35" i="140" s="1"/>
  <c r="H31" i="138"/>
  <c r="H32" i="138" s="1"/>
  <c r="H33" i="138" s="1"/>
  <c r="H30" i="137"/>
  <c r="H31" i="137" s="1"/>
  <c r="H32" i="137" s="1"/>
  <c r="H35" i="134"/>
  <c r="H36" i="134" s="1"/>
  <c r="H37" i="134" s="1"/>
  <c r="H34" i="139" l="1"/>
  <c r="H35" i="139" s="1"/>
  <c r="H36" i="139" s="1"/>
  <c r="H38" i="131"/>
  <c r="H39" i="131" s="1"/>
  <c r="H40" i="131" s="1"/>
</calcChain>
</file>

<file path=xl/sharedStrings.xml><?xml version="1.0" encoding="utf-8"?>
<sst xmlns="http://schemas.openxmlformats.org/spreadsheetml/2006/main" count="1428" uniqueCount="337">
  <si>
    <t>Lp.</t>
  </si>
  <si>
    <t>Podstawa</t>
  </si>
  <si>
    <t>Opis i wyliczenia</t>
  </si>
  <si>
    <t>j.m.</t>
  </si>
  <si>
    <t>Wartość</t>
  </si>
  <si>
    <t>Roboty rozbiórkowe i roboty ziemne</t>
  </si>
  <si>
    <t>1
d.1</t>
  </si>
  <si>
    <t>KNNR 1
0111-01</t>
  </si>
  <si>
    <t>2
d.1</t>
  </si>
  <si>
    <t>KNR AT-03 0104-03
analogia</t>
  </si>
  <si>
    <t>3
d.1</t>
  </si>
  <si>
    <t>KNR 4-04
1103-05</t>
  </si>
  <si>
    <t>4
d.1</t>
  </si>
  <si>
    <t>KNNR 1
0113-01</t>
  </si>
  <si>
    <t>5
d.1</t>
  </si>
  <si>
    <t>KNR 2-01
0125-02</t>
  </si>
  <si>
    <t>6
d.1</t>
  </si>
  <si>
    <t>KNNR 1
0206-03</t>
  </si>
  <si>
    <t>7
d.1</t>
  </si>
  <si>
    <t>KNNR 1
0202-05</t>
  </si>
  <si>
    <t>8
d.1</t>
  </si>
  <si>
    <t>KNNR 1
0301-02</t>
  </si>
  <si>
    <t>9
d.1</t>
  </si>
  <si>
    <t>KNNR 1
0208-02</t>
  </si>
  <si>
    <t>Podbudowy</t>
  </si>
  <si>
    <t>10
d.2</t>
  </si>
  <si>
    <t>KNNR 6
0103-01</t>
  </si>
  <si>
    <t>11
d.2</t>
  </si>
  <si>
    <t>12
d.2</t>
  </si>
  <si>
    <t>KNR 2-31
0111-03
analogia</t>
  </si>
  <si>
    <t>Ławy, krawężniki, obrzeża i nawierzchnie</t>
  </si>
  <si>
    <t>KNR 2-31
0402-04</t>
  </si>
  <si>
    <t>14
d.3</t>
  </si>
  <si>
    <t>KNR 2-31
0403-03
analogia</t>
  </si>
  <si>
    <t>15
d.3</t>
  </si>
  <si>
    <t>KNR 2-31
0403-05
analogia</t>
  </si>
  <si>
    <t>16
d.3</t>
  </si>
  <si>
    <t>KNR 2-31
0407-05</t>
  </si>
  <si>
    <t>17
d.3</t>
  </si>
  <si>
    <t>KNR 2-31
0511-02</t>
  </si>
  <si>
    <t>18
d.3</t>
  </si>
  <si>
    <t>KNR 2-31
0511-03</t>
  </si>
  <si>
    <t>19
d.3</t>
  </si>
  <si>
    <t>KNR 2-31
0114-05
analogia</t>
  </si>
  <si>
    <t>Podbudowa z kruszywa łamanego (uzupełnienie istniejącej nawierzchni drogi po ustawieniu krawężnika)
poz.2</t>
  </si>
  <si>
    <t>20
d.3</t>
  </si>
  <si>
    <t>KNR 2-31
0311-05 +
KNR 2-31
0311-06
analogia</t>
  </si>
  <si>
    <t>Odwodnienie</t>
  </si>
  <si>
    <t>KNR 2-31
1403-06</t>
  </si>
  <si>
    <t>22
d.4</t>
  </si>
  <si>
    <t>KNR 2-01
0516-03
analogia</t>
  </si>
  <si>
    <t>Ilość</t>
  </si>
  <si>
    <t>Cena jedn.</t>
  </si>
  <si>
    <t>x</t>
  </si>
  <si>
    <t>km</t>
  </si>
  <si>
    <t>m</t>
  </si>
  <si>
    <r>
      <t>m</t>
    </r>
    <r>
      <rPr>
        <vertAlign val="superscript"/>
        <sz val="9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</si>
  <si>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</si>
  <si>
    <t xml:space="preserve">Roboty pomiarowe przy liniowych robotach ziemnych - trasa dróg w terenie równinnym
</t>
  </si>
  <si>
    <t>Roboty ziemne wykonywane koparkami podsiębiernymi o poj. łyżki 0.40 m3 w gr.kat. I-III w ziemi uprzednio zmag.w hałdach z transp. urobku na odl. 1 km samochodami samowyładowczymi
(poz.4+poz.5)*0.15</t>
  </si>
  <si>
    <t>Dodatek za każdy rozpoczęty 1 km transportu ziemi samochodami samowyładowczymi po drogach o nawierzchni utwardzonej (kat.gr. I-IV) ponad 1 km - za nastętne 9 km
Krotność = 9                                                                                                           poz.6+poz.7+poz.8</t>
  </si>
  <si>
    <t>13 d. 2</t>
  </si>
  <si>
    <t>KNR 2-31
0104-05
analogia</t>
  </si>
  <si>
    <t>21
d.3</t>
  </si>
  <si>
    <t>23
d.4</t>
  </si>
  <si>
    <t>KNR 2-31
0111-01+02
analogia</t>
  </si>
  <si>
    <t xml:space="preserve">Krawężniki betonowe o wym. 15x30 cm na podsypce cementowo - piaskowej
</t>
  </si>
  <si>
    <t xml:space="preserve">Obrzeża betonowe o wym. 30x8 cm na podsypce cementowo - piaskowej z wypełnieniem spoin zaprawą cementową
</t>
  </si>
  <si>
    <t>Ława pod krawężniki i obrzeża betonowa z oporem
poz.15*0.0825+poz.16*0.0475+poz.17*0.034</t>
  </si>
  <si>
    <t xml:space="preserve">Oczyszczenie rowów z namułu z wyprofilowaniem skarp rowu
</t>
  </si>
  <si>
    <t>24
d.4</t>
  </si>
  <si>
    <t>KNR 4
1308-03
analogia</t>
  </si>
  <si>
    <t>25
d.4</t>
  </si>
  <si>
    <t>KNR 2-31
0605-06          analogia</t>
  </si>
  <si>
    <t xml:space="preserve">Nawierzchnie z kostki brukowej betonowej gr. 6 cm na podsypce cementowo-piaskowej - chodnik
</t>
  </si>
  <si>
    <t xml:space="preserve">Nawierzchnie z kostki brukowej betonowej gr. 8 cm na podsypce cementowo-piaskowej - zjazdy
</t>
  </si>
  <si>
    <t>26
d.4</t>
  </si>
  <si>
    <t>27
d.4</t>
  </si>
  <si>
    <t>szt.</t>
  </si>
  <si>
    <t>KNRW 2-18
0517-02          analogia</t>
  </si>
  <si>
    <t>28
d.4</t>
  </si>
  <si>
    <t>KNRW 2-18
0408-06          analogia</t>
  </si>
  <si>
    <t xml:space="preserve">Kanały z rur karbowanych PP łączonych na wcisk o średnicy 400mm
</t>
  </si>
  <si>
    <t xml:space="preserve">ŁĄCZNIE (brutto): </t>
  </si>
  <si>
    <t xml:space="preserve">ŁĄCZNIE (netto): </t>
  </si>
  <si>
    <t>31
d.4</t>
  </si>
  <si>
    <t>KNNR 1                    0214-04       analogia</t>
  </si>
  <si>
    <t>Przepusty rurowe - ława fundamentowa z kruszywa łamanego                                                                                                                       poz.25*0,4*0,2+poz.27*0,4*0,2</t>
  </si>
  <si>
    <t>Wykonanie podbudowy z piasku stabilizowanego cementem o wytrzymałości C1.5/2.0, grubość warstwy po zagęszczeniu 10 cm - chodnik
poz.18</t>
  </si>
  <si>
    <t>Wykonanie podbudowy z piasku stabilizowanego cementem o wytrzymałości C5/6, grubość warstwy po zagęszczeniu 15 cm - zjazdy
poz.19</t>
  </si>
  <si>
    <t>Profilowanie i zagęszczanie podłoża wykonywane ręcznie w gruncie kat. II-IV pod warstwy konstrukcyjne nawierzchni
poz.1*1000*1.2</t>
  </si>
  <si>
    <t>Mechaniczna rozbiórka nawierzchni bitumicznej z wywozem materiału z rozbiórki na odl. do 1 km
poz.1*1000*0.2</t>
  </si>
  <si>
    <t>Wywiezienie gruzu z terenu rozbiórki przy mechanicznym załadowaniu i wyładowaniu samochodem samowyładowczym - dodatek za każdy następny rozpoczęty 1 km - za nast. 9 km
Krotność = 9                                                                                                                  poz.2*0.1</t>
  </si>
  <si>
    <t>Usunięcie warstwy ziemi urodzajnej (humusu) o grubości do 15 cm za pomocą spycharek
poz.1*1000*1.2*0.95</t>
  </si>
  <si>
    <t>Ręczne usunięcie warstwy ziemi urodzajnej (humusu) o grubości do 15 cm z darnią z przerzutem
poz.1*1000*1.2*0.05</t>
  </si>
  <si>
    <t>Roboty ziemne wykonywane koparkami podsiębiernymi o poj.łyżki 0.40 m3 w gr.kat. I-II z transp.urobku na odl.do 1 km samochodami samowyładowczymi                                                         (poz.18*0.11+poz.19*0.16+poz.14)*0.95</t>
  </si>
  <si>
    <t>Wykopy z załadunkiem ręcznym i transportem na odległość do 1 km (grunt kat. III)
(poz.18*0.11+poz.19*0.16+poz.14)*0.05</t>
  </si>
  <si>
    <t>Wykonanie warstwy ścieralnej z mieszanki mineralno-asfaltowej,  grubość warstwy 10 cm (uzupełnienie istniejącej nawierzchni drogi po ustawieniu krawężnika)
poz.2</t>
  </si>
  <si>
    <t>Wykonanie podbudowy z piasku stabilizowanego cementem o wytrzymałości C1.5/2.0 , grubość warstwy po zagęszczeniu 10 cm - chodnik
poz.18</t>
  </si>
  <si>
    <t>Inne roboty</t>
  </si>
  <si>
    <t>KNR 2-31
0801-02  analogia</t>
  </si>
  <si>
    <t>Mechaniczne rozebranie nawierzchni zjazdu z betonu wraz z podbudową, wywiezienie gruzu z terenu budowy z utylizacją</t>
  </si>
  <si>
    <t>Usunięcie warstwy ziemi urodzajnej (humusu) o grubości do 15 cm za pomocą spycharek
poz.1*1000*1.1*0.95</t>
  </si>
  <si>
    <t>Ręczne usunięcie warstwy ziemi urodzajnej (humusu) o grubości do 15 cm z darnią z przerzutem
poz.1*1000*1.1*0.05</t>
  </si>
  <si>
    <t>Profilowanie i zagęszczanie podłoża wykonywane ręcznie w gruncie kat. II-IV pod warstwy konstrukcyjne nawierzchni
poz.1*1000*1.1</t>
  </si>
  <si>
    <t>32
d.5</t>
  </si>
  <si>
    <t>Podatek VAT (23%):</t>
  </si>
  <si>
    <t>Roboty ziemne wykonywane koparkami podsiębiernymi o poj.łyżki 0.40 m3 w gr.kat. I-II z transp.urobku na odl.do 1 km samochodami samowyładowczymi                                                         (poz.18*0.11+poz.19*0.21+poz.14)*0.95</t>
  </si>
  <si>
    <t>Wykopy z załadunkiem ręcznym i transportem na odległość do 1 km (grunt kat. III)
(poz.18*0.11+poz.19*0.21+poz.14)*0.05</t>
  </si>
  <si>
    <t xml:space="preserve">Oporniki betonowe (na zjazdach) wtopione o wym. 12x25 cm na podsypce cementowo - piaskowej
</t>
  </si>
  <si>
    <t>Wykonanie nasypów (skarpy) wraz z zagęszczeniem  - kat gruntu I-II</t>
  </si>
  <si>
    <t>Wykonanie podbudowy z piasku stabilizowanego cementem o wytrzymałości C5/6, grubość warstwy po zagęszczeniu 20 cm - zjazdy
poz.19</t>
  </si>
  <si>
    <t>Warstwa odsączająca z piasku w korycie, wykonanie ręczne, zagęszczenie mechaniczne, grubośc warstwy po zagęszczeniu 10cm - zjazdy oraz chodnik                                                                                          poz.18+poz.19</t>
  </si>
  <si>
    <r>
      <t>Przepusty rurowe pod zjazdami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 xml:space="preserve">-  o średnicy 40cm
</t>
    </r>
  </si>
  <si>
    <t>Roboty ziemne wykonywane koparkami podsiębiernymi o poj.łyżki 0.40 m3 w gr.kat. I-II z transp.urobku na odl.do 1 km samochodami samowyładowczymi                                                         (poz.18*0.16+poz.19*0.21+poz.14)*0.95</t>
  </si>
  <si>
    <t>Wykopy z załadunkiem ręcznym i transportem na odległość do 1 km (grunt kat. III)
(poz.18*0.16+poz.19*0.21+poz.14)*0.05</t>
  </si>
  <si>
    <t>Wykonanie podbudowy z piasku stabilizowanego cementem o wytrzymałości C1.5/2.0, grubość warstwy po zagęszczeniu 15 cm - chodnik
poz.18</t>
  </si>
  <si>
    <t xml:space="preserve">Studzienki kanalizacyjne rewizyjne o średnicy 600mm wraz z pokrywą                                                                                                 </t>
  </si>
  <si>
    <t>Usunięcie warstwy ziemi urodzajnej (humusu) o grubości do 15 cm za pomocą spycharek
poz.1*1000*2,0*0.95</t>
  </si>
  <si>
    <t>Ręczne usunięcie warstwy ziemi urodzajnej (humusu) o grubości do 15 cm z darnią z przerzutem
poz.1*1000*2,0*0.05</t>
  </si>
  <si>
    <t>Roboty ziemne wykonywane koparkami podsiębiernymi o poj.łyżki 0.40 m3 w gr.kat. I-II z transp.urobku na odl.do 1 km samochodami samowyładowczymi                                                         (poz.18*0.16+poz.19*0.23+poz.14)*0.95</t>
  </si>
  <si>
    <t>Wykopy z załadunkiem ręcznym i transportem na odległość do 1 km (grunt kat. III)
(poz.18*0.16+poz.19*0.23+poz.14)*0.05</t>
  </si>
  <si>
    <t>Profilowanie i zagęszczanie podłoża wykonywane ręcznie w gruncie kat. II-IV pod warstwy konstrukcyjne nawierzchni
poz.1*1000*2,0</t>
  </si>
  <si>
    <t>Wykonanie podbudowy z piasku stabilizowanego cementem o wytrzymałości C5/6 / kruszywa łamanego, grubość warstwy po zagęszczeniu 22 cm - zjazdy
poz.19</t>
  </si>
  <si>
    <t xml:space="preserve">Wykonanie nasypów (oraz uzupełnienie skarp) wraz z zagęszczeniem mechanicznym ubijakami </t>
  </si>
  <si>
    <t>Ułożenie ścieku podchodnikowego z rur PCV-U śr. 200mm klasa SN8 na podsypce piaskowej (wypełnienie chudym betonem C8/10)
1,7*1</t>
  </si>
  <si>
    <t>Ułożenie ścieku podchodnikowego z rur PCV-U śr. 200mm klasa SN8 na podsypce piaskowej (wypełnienie chudym betonem C8/10)
2,6*2</t>
  </si>
  <si>
    <t>Budowa chodnika dla pieszych przez wieś Chmielew</t>
  </si>
  <si>
    <t>Budowa chodnika przy ul. Kolejowej w Targówce</t>
  </si>
  <si>
    <t>Budowa chodnika na ul. Wspólnej w Maliszewie</t>
  </si>
  <si>
    <t>Wykonanie podbudowy z piasku stabilizowanego cementem o wytrzymałości C5/6, grubość warstwy po zagęszczeniu 20 cm - zjazdy oraz wzmocniony chodnik
poz.19</t>
  </si>
  <si>
    <t>D.06.01.01</t>
  </si>
  <si>
    <t>Oporniki betonowe (na zjazdach) wtopione o wym. 12x25 cm na podsypce cementowo - piaskowej</t>
  </si>
  <si>
    <t xml:space="preserve">Nawierzchnie z kostki brukowej betonowej gr. 6 cm na podsypce cementowo-piaskowej - chodnik                                                              </t>
  </si>
  <si>
    <t>ryczałt</t>
  </si>
  <si>
    <t>-</t>
  </si>
  <si>
    <t>L.p.</t>
  </si>
  <si>
    <t>Opis robót</t>
  </si>
  <si>
    <t>Jm</t>
  </si>
  <si>
    <t>ilość</t>
  </si>
  <si>
    <t>D.01.00.00</t>
  </si>
  <si>
    <t>D.01.01.01</t>
  </si>
  <si>
    <t>Odtworzenie trasy i punktów wysokościowych</t>
  </si>
  <si>
    <t>D.01.02.04</t>
  </si>
  <si>
    <t>Rozbiórka elementów dróg i ulic</t>
  </si>
  <si>
    <t>m2</t>
  </si>
  <si>
    <t>D.02.00.00</t>
  </si>
  <si>
    <t>ROBOTY ZIEMNE CPV: 45233100-0</t>
  </si>
  <si>
    <t>D.02.01.01</t>
  </si>
  <si>
    <t>Koryto wraz z profilowaniem i zagęszczeniem podłoża</t>
  </si>
  <si>
    <t>D.03.00.00</t>
  </si>
  <si>
    <t>ROBOTY ODWODNIENIOWE CPV: 45232452-5</t>
  </si>
  <si>
    <t>D.03.01.01</t>
  </si>
  <si>
    <t>Ścianki czołowe prefabrykowane dla przepustów z rur PEHD DN400</t>
  </si>
  <si>
    <t>D.04.00.00</t>
  </si>
  <si>
    <t>PODBUDOWY CPV: 45233300-2</t>
  </si>
  <si>
    <t>D.04.02.01</t>
  </si>
  <si>
    <t>Podłoże ulepszone z mieszanki kruszywa niezwiązanego</t>
  </si>
  <si>
    <t>D.04.04.02</t>
  </si>
  <si>
    <t>Podbudowa zasadnicza z mieszanki kruszywa niezwiązanego</t>
  </si>
  <si>
    <t>D.04.05.01</t>
  </si>
  <si>
    <t>Podbudowa i ulpszone podłoże z gruntu lub kruszywa stabilizowanego cementem</t>
  </si>
  <si>
    <t>D.05.00.00</t>
  </si>
  <si>
    <t>NAWIERZCHNIE CPV: 45233220-7</t>
  </si>
  <si>
    <t>D.05.03.05a</t>
  </si>
  <si>
    <t>Nawierzchnie z betonu asfaltowego. Warstwa ścieralna.</t>
  </si>
  <si>
    <t>D.05.03.23a</t>
  </si>
  <si>
    <t>Nawierzchnie z kostki brukowej, betonowej</t>
  </si>
  <si>
    <t>Nawierzchnia z kostki brukowej betonowej 20x10cm, grubości 8 cm na podsypce cementowo-piaskowej 1:4 gr. 3 cm z wypełnieniem spoin piaskiem, kolor szary CHODNIK</t>
  </si>
  <si>
    <t>D.06.00.00</t>
  </si>
  <si>
    <t>ROBOTY WYKOŃCZENIOWE CPV: 45400000-1</t>
  </si>
  <si>
    <t>D.06.01.10</t>
  </si>
  <si>
    <t>Pobocze utwardzone kruszywem łamanym</t>
  </si>
  <si>
    <t>D.08.00.00</t>
  </si>
  <si>
    <t>ELEMENTY ULIC I DRÓG CPV: 45233220-7</t>
  </si>
  <si>
    <t>m3</t>
  </si>
  <si>
    <t>D.08.01.01</t>
  </si>
  <si>
    <t>mb</t>
  </si>
  <si>
    <t>D.08.03.01</t>
  </si>
  <si>
    <t>Razem netto</t>
  </si>
  <si>
    <t>Razem brutto</t>
  </si>
  <si>
    <t>Ułożenie ścieku podchodnikowego z rur PCV-U śr. 200mm klasa SN8 na podsypce piaskowej (wypełnienie chudym betonem C8/10)
1,8*3</t>
  </si>
  <si>
    <t>Budowa chodnika przy ul. Długiej w Budach Barcząckich</t>
  </si>
  <si>
    <t>Budowa chodnika dla pieszych od Cielechowizny w kierunku Chochołu</t>
  </si>
  <si>
    <t>Budowa chodnika w Gamratce</t>
  </si>
  <si>
    <t>Budowa ulicy Słonecznej w Sołectwie Kolonia Karolina</t>
  </si>
  <si>
    <t>Budowa chodnika na ul. Wspólnej od strony ul. Mazowieckiej w Starym Zakolu</t>
  </si>
  <si>
    <t>Budowa chodnika dla pieszych przy ul. Kościelnej w Królewcu</t>
  </si>
  <si>
    <t xml:space="preserve">Nawierzchnie z kostki brukowej betonowej gr. 8 cm na podsypce cementowo-piaskowej - chodnik                                                                          </t>
  </si>
  <si>
    <r>
      <t>Profilowanie i zagęszczanie podłoża wykonywane ręcznie w gruncie kat. II-IV pod warstwy konstrukcyjne nawierzchni
poz.1*1000*</t>
    </r>
    <r>
      <rPr>
        <b/>
        <sz val="9"/>
        <rFont val="Calibri"/>
        <family val="2"/>
        <charset val="238"/>
        <scheme val="minor"/>
      </rPr>
      <t>1.2</t>
    </r>
  </si>
  <si>
    <t>Cena     jedn.</t>
  </si>
  <si>
    <t>Roboty ziemne wykonywane koparkami podsiębiernymi o poj.łyżki 0.40 m3 w gr.kat. I-II z transp.urobku na odl.do 1 km samochodami samowyładowczymi                                                         (poz.18*0.11+poz.19*0.15+poz.14)*0.95</t>
  </si>
  <si>
    <t>Wykopy z załadunkiem ręcznym i transportem na odległość do 1 km (grunt kat. III)
(poz.18*0.11+poz.19*0.15+poz.14)*0.05</t>
  </si>
  <si>
    <t>Oporniki betonowe (na zjazdach) wtopione o wym. 12x25 cm na podsypce cementowo - piaskowej
6</t>
  </si>
  <si>
    <r>
      <t>Oporniki betonowe</t>
    </r>
    <r>
      <rPr>
        <b/>
        <sz val="9"/>
        <rFont val="Calibri"/>
        <family val="2"/>
        <charset val="238"/>
        <scheme val="minor"/>
      </rPr>
      <t xml:space="preserve"> (na zjazdach)</t>
    </r>
    <r>
      <rPr>
        <sz val="9"/>
        <rFont val="Calibri"/>
        <family val="2"/>
        <charset val="238"/>
        <scheme val="minor"/>
      </rPr>
      <t xml:space="preserve"> wtopione o wym. 12x25 cm na podsypce cementowo - piaskowej
</t>
    </r>
  </si>
  <si>
    <t>Wykonanie podbudowy z piasku stabilizowanego cementem o wytrzymałości C3/4, grubość warstwy po zagęszczeniu 15 cm - chodnik
poz.18</t>
  </si>
  <si>
    <t xml:space="preserve">Nawierzchnie z kostki brukowej betonowej gr. 8 cm na podsypce cementowo-piaskowej gr. 3cm - chodnik
</t>
  </si>
  <si>
    <t xml:space="preserve">Nawierzchnie z kostki brukowej betonowej gr. 8 cm na podsypce cementowo-piaskowej gr. 5cm - zjazdy
</t>
  </si>
  <si>
    <t>KNR 2-31     1406-04</t>
  </si>
  <si>
    <t>Regulacja pionowa studzienek dla zaworów wodociągowych i gazowych</t>
  </si>
  <si>
    <t>34
d.5</t>
  </si>
  <si>
    <t xml:space="preserve">Nawierzchnie z kostki brukowej betonowej gr. 6 cm na podsypce cementowo-piaskowej - chodnik                                                                           
</t>
  </si>
  <si>
    <r>
      <t xml:space="preserve">Nawierzchnie z kostki brukowej betonowej gr. 8 cm na podsypce cementowo-piaskowej - </t>
    </r>
    <r>
      <rPr>
        <b/>
        <sz val="9"/>
        <rFont val="Calibri"/>
        <family val="2"/>
        <charset val="238"/>
        <scheme val="minor"/>
      </rPr>
      <t xml:space="preserve">zjazdy oraz wzmocniony chodnik   </t>
    </r>
    <r>
      <rPr>
        <sz val="9"/>
        <rFont val="Calibri"/>
        <family val="2"/>
        <charset val="238"/>
        <scheme val="minor"/>
      </rPr>
      <t xml:space="preserve">                         </t>
    </r>
  </si>
  <si>
    <t>Warstwa odsączająca z pospółki, zagęszczenie mechaniczne, grubośc warstwy po zagęszczeniu 10cm - zjazdy                                                                                                      poz.19</t>
  </si>
  <si>
    <t>Wykonanie podbudowy z piasku stabilizowanego cementem o wytrzymałości C5/6 o grubość warstwy po zagęszczeniu 20 cm - zjazdy
poz.19</t>
  </si>
  <si>
    <t>kpl.</t>
  </si>
  <si>
    <t>Wymagania ogólne. roboty przygotowawcze i roboty ziemne</t>
  </si>
  <si>
    <t xml:space="preserve">Wymagania ogólne (czasowa organizacja ruchu, badania, inwentaryzacja powykonawcza)
</t>
  </si>
  <si>
    <t>Wykopy - Roboty ziemne wykonywane koparkami podsiębiernymi o poj.łyżki 0,60m3 z transportem urobku samochodami samowyładowczymi do 5 t na odl.do 1 km.Grunt kat.I-II wraz z
odwodnieniem</t>
  </si>
  <si>
    <t>KNNR 1
0202-0700</t>
  </si>
  <si>
    <t>Wykopy z załadunkiem ręcznym i transportem samochodami
samowyładowczymi do 5 t na odległość 1 km. Grunt kategorii
I-II wraz z odwodnieniem</t>
  </si>
  <si>
    <t>KNNR 1
0301-0100</t>
  </si>
  <si>
    <t>KNNR 1
0208-0202</t>
  </si>
  <si>
    <t>Wykopy - Nakłady uzup.do tablic za każdy rozpoczęty 1km odl.transportu ponad 1km samochodami samowył.10-15t, przy przewozie po drogach o nawierz.utwardzonej.Grunt I-IV Krotność=19</t>
  </si>
  <si>
    <t>KNNR 6
0103-0300</t>
  </si>
  <si>
    <t>Profilowanie i zagęszczanie podłoża pod warstwy konstrukcyjne
nawierzchni,wykonywane mechanicznie,przy użyciu walca
wibracyjnego w gruntach kategorii II - VI</t>
  </si>
  <si>
    <t>KNNR 6
0104-0300</t>
  </si>
  <si>
    <t>Mechaniczne wykonanie i zagęszczanie warstwy odsączającej w korycie lub na całej szerokości korony,grubość warstwy po zagęszczeniu 15 cm
Krotność=1,5</t>
  </si>
  <si>
    <t>KNNR 6
0113-0200</t>
  </si>
  <si>
    <t>Dolna warstwa podbudowy z kruszywa łamanego,grubość
warstwy po zagęszczeniu 20 cm</t>
  </si>
  <si>
    <t>Elementy ulic, ławy, krawężniki, obrzeża i nawierzchnie</t>
  </si>
  <si>
    <t>KNNR 6
0403-0300</t>
  </si>
  <si>
    <t>Krawężniki betonowe wystające o wymiarach 15x30 cm,wraz z
wykonaniem ław betonowych,na podsypce cementowo-piaskowej</t>
  </si>
  <si>
    <t>KNNR 6
0502-0301</t>
  </si>
  <si>
    <t>Organizacja ruchu</t>
  </si>
  <si>
    <t>KNNR 6
0702-0101</t>
  </si>
  <si>
    <t>Pionowe znaki drogowe,słupki rur stalowych o średnicy 70 mm</t>
  </si>
  <si>
    <t>KNNR 6
0702-0400</t>
  </si>
  <si>
    <t>Pionowe znaki drogowe,znaki zakazu,nakazu,ostrzegawcze i
informacyjne o powierzchni do 0,3m2</t>
  </si>
  <si>
    <t>Roboty naprawczo konserwacyjne</t>
  </si>
  <si>
    <t>Regulacja pionowa urządzeń podziemnych</t>
  </si>
  <si>
    <t>Nawierzchnia z kostki brukowej betonowej grubości 8 cm, kostka
fazowana, kolor szary, układane na podsypce cementowo-piaskowej gr. 4cm spoiny wypełniane piaskiem</t>
  </si>
  <si>
    <t>Mechaniczne częsciowe rozebranie (skucie) betonowego zjazdu  umożliwiające wykonanie chodnika z kostki (na szerokości ~1,43m) + cięcie mechaniczne piłą oraz wywiezienie gruzu z terenu budowy z utylizacją</t>
  </si>
  <si>
    <t>Budowa chodnika przy ul. Kołbielskiej od ul. Kwiatowej do ul. Południowej w Stojadłach</t>
  </si>
  <si>
    <t>Cena</t>
  </si>
  <si>
    <t>Wartość [PLN]</t>
  </si>
  <si>
    <t xml:space="preserve"> ROBOTY PRZYGOTOWAWCZE CPV: 45100000-8</t>
  </si>
  <si>
    <t>Odtworzenie trasy i punktów wysokościowych przy liniowych robotach ziemnych (drogi) w terenie równinnym, obsługa geodezyjna, inwentaryzacja powykonawcza, zastabilizowanie osnowy geodezyjnej w sposób trwały, ochrona ich przed zniszczeniem oraz oznakowanie w sposób ułatwiający odszukanie</t>
  </si>
  <si>
    <t>Wykonanie projektu czasowej organizacji ruchu na czas budowy, wdrażanie
poszczególnych etapów oraz ich likwidacja</t>
  </si>
  <si>
    <t>Rozbiórka  nawierzchni bitumicznej na śr. grubość 8 cm wraz z podbudową gr. 20 cm (377*0,3)</t>
  </si>
  <si>
    <t>Rozbiórka  istniejącgo ścieku betonowego</t>
  </si>
  <si>
    <t xml:space="preserve">Koryto wykonane pod chodnikiem, mechanicznie w gruncie kat. II-IV, głębokość koryta 15cm </t>
  </si>
  <si>
    <t xml:space="preserve"> Elementy odwodnienia</t>
  </si>
  <si>
    <t xml:space="preserve">Kanały z rur PVC łączonych na wcisk o śr. zewn. 110 mm SN8 - przykanaliki wpustów deszczowych wykonane metodą wykopową wraz z zasypką </t>
  </si>
  <si>
    <t>Wykonanie ścieku z elementów prefabrykowanych typu ACO typ lekki</t>
  </si>
  <si>
    <t xml:space="preserve">Wykonanie warstwy mrozoochronnej z pospółki drogowej, grubość warstwy 10cm , chodnik </t>
  </si>
  <si>
    <t>D.04.03.01</t>
  </si>
  <si>
    <t>Połączenie międzywarstwowe nawierzchni drogowej emulsją asfaltową.</t>
  </si>
  <si>
    <t xml:space="preserve">Mechaniczne oczyszczenie i  skropienie warstw konstrukcyjnych nieulepszonych i ulepszonych emulsją asfaltową </t>
  </si>
  <si>
    <t>Wykonanie podbudowy z betonu C12/15, odtw. Jezdni bit.</t>
  </si>
  <si>
    <t xml:space="preserve">Warstwa gruntu z kruszywa naturalnego ( wbudowanego) zastabilizowana
cementem na głębokość 15cm. Klasa mieszanki C3/4 (chodnik). </t>
  </si>
  <si>
    <t>D.05.03.05b</t>
  </si>
  <si>
    <t xml:space="preserve">Nawierzchnie z betonu asfaltowego. Warstwa wiążąca. </t>
  </si>
  <si>
    <t>Wykonanie warstwy wiążącej z mieszanki mineralno-asfaltowej AC 11 W,  grubość warstwy 6 cm - odtw. Jezdni bit.</t>
  </si>
  <si>
    <t>Wykonanie warstwy ścieralnej z mieszanki mineralno-asfaltowej AC 11S, grubość warstwy po zagęszczeniu 4 cm - odtw. Jezdni bit.</t>
  </si>
  <si>
    <t xml:space="preserve">Wykonanie chodników z płyt wskaźnikowych 40x40x8cm w rejonie przejść dla pieszych </t>
  </si>
  <si>
    <r>
      <t>m</t>
    </r>
    <r>
      <rPr>
        <vertAlign val="superscript"/>
        <sz val="8"/>
        <rFont val="Arial"/>
        <family val="2"/>
        <charset val="238"/>
      </rPr>
      <t>2</t>
    </r>
  </si>
  <si>
    <t>Nawierzchnia z kostki brukowej betonowej 20x10cm, grubości 8 cm na podsypce cementowo-piaskowej 1:4 gr. 3 cm z wypełnieniem spoin piaskiem,  szary ściek</t>
  </si>
  <si>
    <t>Wykonanie ubezpieczenia płytami z betonu cementowego dna i skarp projektowanego rowu w miejscu wylotu ścieku podchodnikowego do rowu, płyty chodnikowe, betonowe o wym. 50x50x7 cm na podsypce</t>
  </si>
  <si>
    <t>Umocnienie powierzchniowe skarp, rowów i ścieków</t>
  </si>
  <si>
    <t>Wykonanie ubezpieczenia płytami ażurowymi dna i skarp projektowanego rowu, po lewej stronie jezdni zgodnie z PZT, płyty ażurowe typu "EKO" mała o wym. 40x60x8 cm, zasypka humusem (82*2,2)</t>
  </si>
  <si>
    <t>D.07.00.00</t>
  </si>
  <si>
    <t>ZNAKI DROGOWE CPV:34992200-9</t>
  </si>
  <si>
    <t>D.07.02.01</t>
  </si>
  <si>
    <t>Oznakowanie Pionowe</t>
  </si>
  <si>
    <t>Bariery U-11a</t>
  </si>
  <si>
    <t>Ława betonowa z oporem z betonu C12/15 m3
Krawężniki betonowe: 15x30,*0,06
Obrzeża betonowy 8x30 cm *0,03</t>
  </si>
  <si>
    <t xml:space="preserve">Krawężniki betonowe </t>
  </si>
  <si>
    <t xml:space="preserve">Krawężniki betonowe wystające/ wtopione o wymiarach 15x30 cm, 15X22 cm
- krawędź jezdni z chodnikiem </t>
  </si>
  <si>
    <t xml:space="preserve">Obrzeża betonowe </t>
  </si>
  <si>
    <t xml:space="preserve">Obrzeża betonowe o wymiarach 30x8 cm , spoiny wypełnione
piaskiem - krawędź chodnika </t>
  </si>
  <si>
    <t>Podatek VAT 23%</t>
  </si>
  <si>
    <t>Rozbiórka mechaniczna nawierzchni bitumicznej śr. grubość 4-8 cm wraz z podbudową z kruszyw, grubości ok. 15 cm i odcieciem krawędzi jezdni piła na długość 236 m- materiał z rozbiórki do utylizacji  rozbiórka krawędzi jezdni związana z budową krawężnika</t>
  </si>
  <si>
    <t>Rozbiórka zjazdu z betonu asfaltowego lub  cementowego wraz z podbudową - materaiał z rozbiórki do utylizacji.</t>
  </si>
  <si>
    <t>Rozbiórka zjazdu z tłucznia wraz z podbudową - materiał z rozbiórki do utylizacji.</t>
  </si>
  <si>
    <t>Rozebranie przepustów betonowych  pod istniejącymi zjazdami
wraz z wywiezieniem materiału z rozbórki i jego utylizacją - rury DN 300 - 500 mm</t>
  </si>
  <si>
    <t>Koryto wykonane pod zjazdami, mechanicznie w gruncie kat. II-IV, głębokość koryta 35cm - pod zjazdami z  kostki</t>
  </si>
  <si>
    <t>Koryto wykonane pod chodnikiem, mechanicznie w gruncie kat. II-IV, głębokość koryta 25cm - pod chodnikiem</t>
  </si>
  <si>
    <t>Koryto wykonane mechanicznie w gruncie kat. II-IV, głębokość koryta 20 cm - pod kawężnik</t>
  </si>
  <si>
    <t>Profilowanie i zagęszczenie podłoża pod warstwy konstrukcyjne nawierzchni wykonane mechanicznie w gruncie kat. II-IV - zjazdy, chodnik, pobocza, odtworzenia jezdni</t>
  </si>
  <si>
    <t>Formowanie i zagęszczanie nasypów. Pozycja obejmuje również zakup materiału
(piasek,) transport na miejsce budowy oraz wbudowanie materiału
w nasyp - roboty związane z budową chodnika ( 200*1,5*0,6 )</t>
  </si>
  <si>
    <t>Roboty ziemne wykonywane koparkami podsiębiernymi o poj.łyżki 0.60 m3 w
gr.kat. I-II z transp.urobku na odl.do 3 km sam.samowyład. - wykonanie projektowanych
rowów przydrożnych, trapezowych - gł. 0,8m, szerokość dna =0,4m, skarpa 1:1( 149*1,6*0,4)</t>
  </si>
  <si>
    <t>Przepusty z rur PVC pod drogą i pod zjazdami, elementy kanalizacji deszczowej</t>
  </si>
  <si>
    <t>Wykonanie przepustów pod zjazdami z rur PEHD SN8 śr. 40 cm ułożonych na podsypce z piasku średniego grubości 20 cm</t>
  </si>
  <si>
    <t>Wykonanie przepustów pod zjazdami z rur PEHD SN8 śr. 30 cm ułożonych na podsypce z piasku średniego grubości 20 cm</t>
  </si>
  <si>
    <t xml:space="preserve">Studnie rewizyjne z kręgów betonowych DN1200 ,H=1,0 m w gotowym wykopie </t>
  </si>
  <si>
    <t xml:space="preserve">Kanały z rur PVC łączonych na wcisk o śr. zewn. 110 mm SN10 - ścieki podchodnikowe </t>
  </si>
  <si>
    <t>D.04.02.03</t>
  </si>
  <si>
    <t>Warstwa mrozoochronna</t>
  </si>
  <si>
    <t xml:space="preserve">Wykonanie warstwy mrozoochronnej z pospółki drogowej, grubość warstwy 10cm zjazdy z kostki </t>
  </si>
  <si>
    <t xml:space="preserve">Oczyszczenie warstw konstrukcyjnych bitumicznych mechanicznie </t>
  </si>
  <si>
    <t xml:space="preserve">Mechaniczne skropienie warstw konstrukcyjnych nieulepszonych emulsją asfaltową </t>
  </si>
  <si>
    <t>Warstwa podbudowy kruszywa naturalnego ( wbudowanego) zastabilizowana
cementem na głębokość 15cm. Klasa mieszanki C3/4. W pozycji należy również
skalkulować właściwą pielęgnację warstwy - podbudowa zasadnicza chodników</t>
  </si>
  <si>
    <t>Warstwa podbudowy kruszywa naturalnego ( wbudowanego) zastabilizowana
cementem na głębokość 15cm. Klasa mieszanki C5/6. W pozycji należy również
skalkulować właściwą pielęgnację warstwy - podbudowa zasadnicza zjazdów z kostki betonowej.</t>
  </si>
  <si>
    <t>Wykonanie warstwy wiążącej z mieszanki mineralno-asfaltowej AC 16 W,  grubość warstwy 6 cm , odtworzenie jezdni przy krawężniku</t>
  </si>
  <si>
    <t>Wykonanie warstwy ścieralnej z mieszanki mineralno-asfaltowej AC 11S, grubość warstwy po zagęszczeniu 4 cm, odtworzenie jezdni przy krawężniku</t>
  </si>
  <si>
    <t>D.05.03.23</t>
  </si>
  <si>
    <t>Nawierzchnia z kostki brukowej betonowej 20x10cm, grubości 8 cm na podsypce cementowo-piaskowej 1:4 gr. 3 cm z wypełnieniem spoin piaskiem, kolor szary
CHODNIK</t>
  </si>
  <si>
    <t>Nawierzchnia z kostki brukowej betonowej 20x10cm, grubości 8 cm na podsypce cementowo-piaskowej 1:4 gr. 5 cm z wypełnieniem spoin piaskiem, kolor czerwony
ZJAZDY</t>
  </si>
  <si>
    <t>Wykonanie ubezpieczenia płytami ażurowymi dna i skarp projektowanego rowu, zgodnie z PZT, płyty ażurowe typu "EKO" mała o wym. 40x60x8 cm, zasypka humusem</t>
  </si>
  <si>
    <t>Humusowanie i obsianie mieszanką traw dna i skarp rowów, obszaów między chodnikiem a ogrodzeniem</t>
  </si>
  <si>
    <t xml:space="preserve">Wykonanie poboczy z kruszywa łamanego 0/31,5 mm grubości 15 cm po zagęszczeniu - pobocza zjazdów, szer. 0,75 m </t>
  </si>
  <si>
    <t>D.06.04.01</t>
  </si>
  <si>
    <t>Rowy</t>
  </si>
  <si>
    <t>Ściek prefabrykowany żelbetowy (wg KPED 01.13 /"korytko krakowskie'/) - rowy z KKŻ</t>
  </si>
  <si>
    <t>Przestawienie znaków drogowych</t>
  </si>
  <si>
    <t>Ława betonowa z oporem z betonu C12/15 m3
Krawężniki betonowe: 15x30 cm,
Obrzeża betonowy 8x30 cm,
Oporniki betonowe 12x25 cm</t>
  </si>
  <si>
    <t>Ława betonowa z oporem z betonu C12/15 m3
Dodatek na podbudowę pod odtworzeniem jezdni</t>
  </si>
  <si>
    <t>Krawężniki betonowe wystające/ wtopione o wymiarach 15x30 cm
- krawędź jezdni z chodnikiem</t>
  </si>
  <si>
    <t>Oporniki betonowe o wymiarach 12X25 cm
- obramowanie zjazdów z kostki za chodnikiem</t>
  </si>
  <si>
    <t>Obrzeża betonowe o wymiarach 30x8 cm na podsypce piaskowej, spoiny wypełnione
piaskiem - krawędź chodnika</t>
  </si>
  <si>
    <t xml:space="preserve">Budowa chodnika wzdłuż ulicy Akacjowej w Budach Janowskich                   </t>
  </si>
  <si>
    <r>
      <t xml:space="preserve">Oporniki betonowe (na zjazdach) wtopione o wym. 12x25 cm na podsypce cementowo - piaskowej
</t>
    </r>
    <r>
      <rPr>
        <b/>
        <sz val="9"/>
        <rFont val="Calibri"/>
        <family val="2"/>
        <charset val="238"/>
        <scheme val="minor"/>
      </rPr>
      <t>5,5+7,5</t>
    </r>
  </si>
  <si>
    <r>
      <t xml:space="preserve">Umocnienie skarp rowów płytami betonowymi ażurowymi EKO wraz z wypełnieniem spoin i wolnych przestrzeni betonem niekonstrukcyjnym (C8/10)
</t>
    </r>
    <r>
      <rPr>
        <b/>
        <sz val="9"/>
        <rFont val="Calibri"/>
        <family val="2"/>
        <charset val="238"/>
        <scheme val="minor"/>
      </rPr>
      <t>umocnienie skarp oraz wylotów ścieków podchodnikowych</t>
    </r>
  </si>
  <si>
    <t>KNR 2-31
0702-02</t>
  </si>
  <si>
    <t xml:space="preserve">Przestawienie istniejącego znaku pionowego na jendym słupku </t>
  </si>
  <si>
    <r>
      <t xml:space="preserve">Oporniki betonowe (na zjazdach) wtopione o wym. 12x25 cm na podsypce cementowo - piaskowej
</t>
    </r>
    <r>
      <rPr>
        <b/>
        <sz val="9"/>
        <rFont val="Calibri"/>
        <family val="2"/>
        <charset val="238"/>
        <scheme val="minor"/>
      </rPr>
      <t>38+5+5+5</t>
    </r>
  </si>
  <si>
    <r>
      <t>Krawężniki betonowe o wym. 15x30 cm na podsypce cementowo - piaskowe</t>
    </r>
    <r>
      <rPr>
        <b/>
        <i/>
        <sz val="9"/>
        <rFont val="Calibri"/>
        <family val="2"/>
        <charset val="238"/>
        <scheme val="minor"/>
      </rPr>
      <t xml:space="preserve">j </t>
    </r>
  </si>
  <si>
    <t>Wykonanie podbudowy z piasku stabilizowanego cementem o wytrzymałości C5/6, grubość warstwy po zagęszczeniu 20 cm - zjazdy (publiczny i indywidualny)
poz.19</t>
  </si>
  <si>
    <t>Regulacja pionowa  zaworów wodociągowych i gazowych</t>
  </si>
  <si>
    <t>Analiza własna</t>
  </si>
  <si>
    <t>Wykonanie chodników z płyt wskaźnikowych 40x40x8cm w rejonie przejść dla pieszych</t>
  </si>
  <si>
    <t>19a d.3</t>
  </si>
  <si>
    <t>Umocnienie skarp rowów płytami betonowymi ażurowymi EKO wraz z wypełnieniem spoin i wolnych przestrzeni betonem niekonstrukcyjnym (C8/10)
poz.22*1,0</t>
  </si>
  <si>
    <t xml:space="preserve">P R Z E D M I A R </t>
  </si>
  <si>
    <t>Umocnienie skarp rowów płytami betonowymi ażurowymi EKO wraz z wypełnieniem spoin i wolnych przestrzeni betonem niekonstrukcyjnym (C8/10)
15*1,6</t>
  </si>
  <si>
    <t>Ułożenie ścieku podchodnikowego z rur PCV-U śr. 200mm klasa SN8 na podsypce piaskowej (wypełnienie chudym betonem C8/10)
1,7*2</t>
  </si>
  <si>
    <t>Oporniki betonowe (na zjazdach) wtopione o wym. 12x25 cm na podsypce cementowo - piaskowej
5</t>
  </si>
  <si>
    <t>Umocnienie skarp rowów płytami betonowymi ażurowymi EKO wraz z wypełnieniem spoin i wolnych przestrzeni betonem niekonstrukcyjnym (C8/10)
(112+60)*1,0</t>
  </si>
  <si>
    <t>Formowanie i zagęszczanie nasypów. Pozycja obejmuje również zakup materiału
(pospółka ) transport na miejsce budowy oraz wbudowanie materiału
w nasyp (90*0,5).</t>
  </si>
  <si>
    <t>Kalkulacja własna</t>
  </si>
  <si>
    <t>rycz.</t>
  </si>
  <si>
    <t>Przedłużenie istniejącego przepustu o ok. 6m zlokalizowanego na zjeździe do działk 283/1 (średnica przepustu do 500mm)</t>
  </si>
  <si>
    <t>Mechaniczne częsciowe rozebranie (skucie) betonowego zjazdu i dojścia do furtki umożliwiające wykonanie chodnika z kostki (na szerokości ~1,50m) oraz wywiezienie gruzu z terenu budowy z utylizacją</t>
  </si>
  <si>
    <t>Umocnienie skarp rowów płytami betonowymi ażurowymi EKO wraz z wypełnieniem spoin i wolnych przestrzeni betonem niekonstrukcyjnym (C8/10)
90*1,0</t>
  </si>
  <si>
    <t>Oczyszczenie rowów z namułu z wyprofilowaniem skarp rowu
(122-35)</t>
  </si>
  <si>
    <t>Mechaniczne częsciowe rozebranie (dostosowanie) istniejących zjazdów (długości około 17m i 18m ( umożliwiające wykonanie chodnika z kostki (na szerokości ~1,50m) oraz wywiezienie materiału z rozbiórki z terenu budowy z utylizacją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</si>
</sst>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#,##0.00\ _z_ł"/>
    <numFmt numFmtId="165" formatCode="0.000"/>
    <numFmt numFmtId="166" formatCode="#,##0.000"/>
    <numFmt numFmtId="167" formatCode="#,##0.0"/>
  </numFmts>
  <fonts count="32">
    <font>
      <sz val="10"/>
      <color rgb="FF000000"/>
      <name val="Times New Roman"/>
      <charset val="204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0"/>
      <name val="MS Sans Serif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PL Times New Roman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color theme="1"/>
      <name val="Czcionka tekstu podstawowego"/>
      <charset val="238"/>
    </font>
    <font>
      <sz val="10"/>
      <color indexed="64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Czcionka tekstu podstawowego"/>
      <family val="2"/>
      <charset val="238"/>
    </font>
    <font>
      <b/>
      <i/>
      <sz val="14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44" fontId="15" fillId="0" borderId="0" applyFont="0" applyFill="0" applyBorder="0" applyAlignment="0" applyProtection="0"/>
    <xf numFmtId="0" fontId="1" fillId="0" borderId="0"/>
    <xf numFmtId="0" fontId="19" fillId="0" borderId="0"/>
    <xf numFmtId="0" fontId="22" fillId="0" borderId="0" applyNumberFormat="0" applyFill="0" applyBorder="0" applyAlignment="0" applyProtection="0"/>
  </cellStyleXfs>
  <cellXfs count="24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 indent="1"/>
    </xf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shrinkToFit="1"/>
    </xf>
    <xf numFmtId="1" fontId="3" fillId="2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 wrapText="1"/>
    </xf>
    <xf numFmtId="2" fontId="5" fillId="0" borderId="21" xfId="0" applyNumberFormat="1" applyFont="1" applyBorder="1" applyAlignment="1">
      <alignment horizontal="center" vertical="center" shrinkToFit="1"/>
    </xf>
    <xf numFmtId="164" fontId="5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top" wrapText="1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 shrinkToFit="1"/>
    </xf>
    <xf numFmtId="164" fontId="4" fillId="0" borderId="12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0" fillId="0" borderId="0" xfId="0" applyAlignment="1">
      <alignment wrapText="1"/>
    </xf>
    <xf numFmtId="164" fontId="5" fillId="0" borderId="2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2" fontId="5" fillId="0" borderId="24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top" wrapText="1" inden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 shrinkToFit="1"/>
    </xf>
    <xf numFmtId="164" fontId="3" fillId="0" borderId="35" xfId="0" applyNumberFormat="1" applyFont="1" applyBorder="1" applyAlignment="1">
      <alignment horizontal="center" vertical="center"/>
    </xf>
    <xf numFmtId="164" fontId="3" fillId="0" borderId="36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horizontal="center" vertical="center"/>
    </xf>
    <xf numFmtId="49" fontId="20" fillId="5" borderId="1" xfId="4" applyNumberFormat="1" applyFont="1" applyFill="1" applyBorder="1" applyAlignment="1">
      <alignment horizontal="left" vertical="center" wrapText="1"/>
    </xf>
    <xf numFmtId="49" fontId="20" fillId="5" borderId="1" xfId="4" applyNumberFormat="1" applyFont="1" applyFill="1" applyBorder="1" applyAlignment="1">
      <alignment horizontal="center" vertical="center" wrapText="1"/>
    </xf>
    <xf numFmtId="1" fontId="20" fillId="5" borderId="1" xfId="0" applyNumberFormat="1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49" fontId="20" fillId="8" borderId="1" xfId="0" applyNumberFormat="1" applyFont="1" applyFill="1" applyBorder="1" applyAlignment="1">
      <alignment horizontal="left" vertical="center" wrapText="1"/>
    </xf>
    <xf numFmtId="0" fontId="17" fillId="7" borderId="1" xfId="3" applyFont="1" applyFill="1" applyBorder="1" applyAlignment="1">
      <alignment horizontal="center" vertical="center"/>
    </xf>
    <xf numFmtId="0" fontId="17" fillId="7" borderId="9" xfId="3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3" applyFont="1" applyBorder="1" applyAlignment="1">
      <alignment horizontal="center" vertical="center"/>
    </xf>
    <xf numFmtId="166" fontId="21" fillId="0" borderId="1" xfId="3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4" fontId="16" fillId="8" borderId="1" xfId="3" applyNumberFormat="1" applyFont="1" applyFill="1" applyBorder="1" applyAlignment="1">
      <alignment horizontal="center" vertical="center" wrapText="1"/>
    </xf>
    <xf numFmtId="4" fontId="16" fillId="8" borderId="9" xfId="3" applyNumberFormat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1" xfId="4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0" fontId="20" fillId="6" borderId="1" xfId="5" applyNumberFormat="1" applyFont="1" applyFill="1" applyBorder="1" applyAlignment="1">
      <alignment horizontal="center" vertical="center"/>
    </xf>
    <xf numFmtId="49" fontId="20" fillId="6" borderId="1" xfId="5" applyNumberFormat="1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4" fontId="20" fillId="6" borderId="1" xfId="0" applyNumberFormat="1" applyFont="1" applyFill="1" applyBorder="1" applyAlignment="1">
      <alignment horizontal="center" vertical="center" wrapText="1"/>
    </xf>
    <xf numFmtId="4" fontId="20" fillId="6" borderId="9" xfId="0" applyNumberFormat="1" applyFont="1" applyFill="1" applyBorder="1" applyAlignment="1">
      <alignment horizontal="center" vertical="center" wrapText="1"/>
    </xf>
    <xf numFmtId="4" fontId="24" fillId="8" borderId="1" xfId="3" applyNumberFormat="1" applyFont="1" applyFill="1" applyBorder="1" applyAlignment="1">
      <alignment horizontal="center" vertical="center" wrapText="1"/>
    </xf>
    <xf numFmtId="4" fontId="21" fillId="0" borderId="1" xfId="3" applyNumberFormat="1" applyFont="1" applyBorder="1" applyAlignment="1">
      <alignment horizontal="center" vertical="center"/>
    </xf>
    <xf numFmtId="0" fontId="0" fillId="0" borderId="1" xfId="0" applyBorder="1"/>
    <xf numFmtId="49" fontId="16" fillId="0" borderId="1" xfId="0" quotePrefix="1" applyNumberFormat="1" applyFont="1" applyBorder="1" applyAlignment="1">
      <alignment horizontal="left" vertical="center" wrapText="1"/>
    </xf>
    <xf numFmtId="0" fontId="17" fillId="0" borderId="8" xfId="3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20" fillId="7" borderId="1" xfId="4" applyNumberFormat="1" applyFont="1" applyFill="1" applyBorder="1" applyAlignment="1">
      <alignment horizontal="left" vertical="center" wrapText="1"/>
    </xf>
    <xf numFmtId="0" fontId="16" fillId="8" borderId="1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/>
    </xf>
    <xf numFmtId="0" fontId="20" fillId="7" borderId="24" xfId="4" applyFont="1" applyFill="1" applyBorder="1" applyAlignment="1">
      <alignment horizontal="center" vertical="center"/>
    </xf>
    <xf numFmtId="49" fontId="16" fillId="7" borderId="1" xfId="0" applyNumberFormat="1" applyFont="1" applyFill="1" applyBorder="1" applyAlignment="1">
      <alignment horizontal="left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" fontId="21" fillId="7" borderId="1" xfId="3" applyNumberFormat="1" applyFont="1" applyFill="1" applyBorder="1" applyAlignment="1">
      <alignment horizontal="center" vertical="center"/>
    </xf>
    <xf numFmtId="0" fontId="17" fillId="4" borderId="8" xfId="3" applyFont="1" applyFill="1" applyBorder="1" applyAlignment="1">
      <alignment horizontal="center" vertical="center"/>
    </xf>
    <xf numFmtId="0" fontId="20" fillId="4" borderId="24" xfId="4" applyFont="1" applyFill="1" applyBorder="1" applyAlignment="1">
      <alignment horizontal="center" vertical="center"/>
    </xf>
    <xf numFmtId="4" fontId="21" fillId="4" borderId="1" xfId="3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16" fillId="9" borderId="8" xfId="3" applyFont="1" applyFill="1" applyBorder="1" applyAlignment="1">
      <alignment horizontal="center" vertical="center"/>
    </xf>
    <xf numFmtId="0" fontId="16" fillId="9" borderId="1" xfId="3" applyFont="1" applyFill="1" applyBorder="1" applyAlignment="1">
      <alignment horizontal="center" vertical="center" wrapText="1"/>
    </xf>
    <xf numFmtId="49" fontId="20" fillId="9" borderId="1" xfId="4" applyNumberFormat="1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/>
    </xf>
    <xf numFmtId="4" fontId="18" fillId="9" borderId="1" xfId="0" applyNumberFormat="1" applyFont="1" applyFill="1" applyBorder="1" applyAlignment="1">
      <alignment horizontal="center" vertical="center"/>
    </xf>
    <xf numFmtId="0" fontId="17" fillId="9" borderId="1" xfId="3" applyFont="1" applyFill="1" applyBorder="1" applyAlignment="1">
      <alignment horizontal="center" vertical="center" wrapText="1"/>
    </xf>
    <xf numFmtId="0" fontId="17" fillId="9" borderId="9" xfId="3" applyFont="1" applyFill="1" applyBorder="1" applyAlignment="1">
      <alignment horizontal="center" vertical="center" wrapText="1"/>
    </xf>
    <xf numFmtId="4" fontId="20" fillId="5" borderId="1" xfId="0" applyNumberFormat="1" applyFont="1" applyFill="1" applyBorder="1" applyAlignment="1">
      <alignment horizontal="center" vertical="center"/>
    </xf>
    <xf numFmtId="4" fontId="17" fillId="7" borderId="1" xfId="3" applyNumberFormat="1" applyFont="1" applyFill="1" applyBorder="1" applyAlignment="1">
      <alignment horizontal="center" vertical="center"/>
    </xf>
    <xf numFmtId="4" fontId="24" fillId="7" borderId="1" xfId="0" applyNumberFormat="1" applyFont="1" applyFill="1" applyBorder="1" applyAlignment="1">
      <alignment horizontal="center" vertical="center" wrapText="1"/>
    </xf>
    <xf numFmtId="4" fontId="24" fillId="6" borderId="1" xfId="0" applyNumberFormat="1" applyFont="1" applyFill="1" applyBorder="1" applyAlignment="1">
      <alignment horizontal="center" vertical="center" wrapText="1"/>
    </xf>
    <xf numFmtId="49" fontId="16" fillId="4" borderId="1" xfId="0" quotePrefix="1" applyNumberFormat="1" applyFont="1" applyFill="1" applyBorder="1" applyAlignment="1">
      <alignment horizontal="left" vertical="center" wrapText="1"/>
    </xf>
    <xf numFmtId="0" fontId="16" fillId="6" borderId="23" xfId="0" applyFont="1" applyFill="1" applyBorder="1" applyAlignment="1">
      <alignment horizontal="center" vertical="center"/>
    </xf>
    <xf numFmtId="0" fontId="20" fillId="6" borderId="24" xfId="5" applyNumberFormat="1" applyFont="1" applyFill="1" applyBorder="1" applyAlignment="1">
      <alignment horizontal="center" vertical="center"/>
    </xf>
    <xf numFmtId="49" fontId="20" fillId="6" borderId="24" xfId="5" applyNumberFormat="1" applyFont="1" applyFill="1" applyBorder="1" applyAlignment="1">
      <alignment horizontal="left" vertical="center" wrapText="1"/>
    </xf>
    <xf numFmtId="0" fontId="16" fillId="6" borderId="24" xfId="0" applyFont="1" applyFill="1" applyBorder="1" applyAlignment="1">
      <alignment horizontal="center" vertical="center" wrapText="1"/>
    </xf>
    <xf numFmtId="4" fontId="23" fillId="6" borderId="24" xfId="0" applyNumberFormat="1" applyFont="1" applyFill="1" applyBorder="1" applyAlignment="1">
      <alignment horizontal="center" vertical="center" wrapText="1"/>
    </xf>
    <xf numFmtId="4" fontId="20" fillId="6" borderId="24" xfId="0" applyNumberFormat="1" applyFont="1" applyFill="1" applyBorder="1" applyAlignment="1">
      <alignment horizontal="center" vertical="center" wrapText="1"/>
    </xf>
    <xf numFmtId="4" fontId="20" fillId="6" borderId="25" xfId="0" applyNumberFormat="1" applyFont="1" applyFill="1" applyBorder="1" applyAlignment="1">
      <alignment horizontal="center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0" fontId="17" fillId="6" borderId="9" xfId="3" applyFont="1" applyFill="1" applyBorder="1" applyAlignment="1">
      <alignment horizontal="center" vertical="center"/>
    </xf>
    <xf numFmtId="4" fontId="21" fillId="0" borderId="9" xfId="3" applyNumberFormat="1" applyFont="1" applyBorder="1" applyAlignment="1">
      <alignment horizontal="center" vertical="center"/>
    </xf>
    <xf numFmtId="4" fontId="21" fillId="7" borderId="9" xfId="3" applyNumberFormat="1" applyFont="1" applyFill="1" applyBorder="1" applyAlignment="1">
      <alignment horizontal="center" vertical="center"/>
    </xf>
    <xf numFmtId="4" fontId="21" fillId="4" borderId="9" xfId="3" applyNumberFormat="1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4" fontId="20" fillId="4" borderId="1" xfId="3" applyNumberFormat="1" applyFont="1" applyFill="1" applyBorder="1" applyAlignment="1">
      <alignment horizontal="center" vertical="center"/>
    </xf>
    <xf numFmtId="4" fontId="20" fillId="7" borderId="1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6" fillId="0" borderId="1" xfId="3" applyNumberFormat="1" applyFon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shrinkToFit="1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 wrapText="1"/>
    </xf>
    <xf numFmtId="0" fontId="20" fillId="7" borderId="1" xfId="4" applyFont="1" applyFill="1" applyBorder="1" applyAlignment="1">
      <alignment horizontal="center" vertical="center"/>
    </xf>
    <xf numFmtId="0" fontId="20" fillId="4" borderId="1" xfId="4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7" fillId="4" borderId="10" xfId="3" applyFont="1" applyFill="1" applyBorder="1" applyAlignment="1">
      <alignment horizontal="center" vertical="center"/>
    </xf>
    <xf numFmtId="0" fontId="20" fillId="4" borderId="11" xfId="4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left" vertical="center" wrapText="1"/>
    </xf>
    <xf numFmtId="49" fontId="16" fillId="4" borderId="11" xfId="0" applyNumberFormat="1" applyFont="1" applyFill="1" applyBorder="1" applyAlignment="1">
      <alignment horizontal="center" vertical="center" wrapText="1"/>
    </xf>
    <xf numFmtId="4" fontId="21" fillId="4" borderId="11" xfId="3" applyNumberFormat="1" applyFont="1" applyFill="1" applyBorder="1" applyAlignment="1">
      <alignment horizontal="center" vertical="center"/>
    </xf>
    <xf numFmtId="4" fontId="20" fillId="4" borderId="11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top" wrapText="1"/>
    </xf>
    <xf numFmtId="2" fontId="5" fillId="0" borderId="42" xfId="0" applyNumberFormat="1" applyFont="1" applyBorder="1" applyAlignment="1">
      <alignment horizontal="center" vertical="center" shrinkToFit="1"/>
    </xf>
    <xf numFmtId="164" fontId="5" fillId="0" borderId="42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right" vertical="center" wrapText="1"/>
    </xf>
    <xf numFmtId="0" fontId="27" fillId="0" borderId="6" xfId="0" applyFont="1" applyBorder="1" applyAlignment="1">
      <alignment horizontal="right" vertical="center" wrapText="1"/>
    </xf>
    <xf numFmtId="0" fontId="27" fillId="0" borderId="19" xfId="0" applyFont="1" applyBorder="1" applyAlignment="1">
      <alignment horizontal="right" vertical="center" wrapText="1"/>
    </xf>
    <xf numFmtId="44" fontId="28" fillId="0" borderId="5" xfId="2" applyFont="1" applyBorder="1" applyAlignment="1">
      <alignment horizontal="center" vertical="center"/>
    </xf>
    <xf numFmtId="44" fontId="28" fillId="0" borderId="7" xfId="2" applyFont="1" applyBorder="1" applyAlignment="1">
      <alignment horizontal="center" vertical="center"/>
    </xf>
    <xf numFmtId="0" fontId="27" fillId="0" borderId="8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32" xfId="0" applyFont="1" applyBorder="1" applyAlignment="1">
      <alignment horizontal="right" vertical="center" wrapText="1"/>
    </xf>
    <xf numFmtId="44" fontId="29" fillId="0" borderId="8" xfId="2" applyFont="1" applyBorder="1" applyAlignment="1">
      <alignment horizontal="center" vertical="center"/>
    </xf>
    <xf numFmtId="44" fontId="29" fillId="0" borderId="9" xfId="2" applyFont="1" applyBorder="1" applyAlignment="1">
      <alignment horizontal="center" vertical="center"/>
    </xf>
    <xf numFmtId="0" fontId="27" fillId="0" borderId="10" xfId="0" applyFont="1" applyBorder="1" applyAlignment="1">
      <alignment horizontal="right" vertical="center" wrapText="1"/>
    </xf>
    <xf numFmtId="0" fontId="27" fillId="0" borderId="11" xfId="0" applyFont="1" applyBorder="1" applyAlignment="1">
      <alignment horizontal="right" vertical="center" wrapText="1"/>
    </xf>
    <xf numFmtId="0" fontId="27" fillId="0" borderId="34" xfId="0" applyFont="1" applyBorder="1" applyAlignment="1">
      <alignment horizontal="right" vertical="center" wrapText="1"/>
    </xf>
    <xf numFmtId="44" fontId="28" fillId="0" borderId="10" xfId="2" applyFont="1" applyBorder="1" applyAlignment="1">
      <alignment horizontal="center" vertical="center"/>
    </xf>
    <xf numFmtId="44" fontId="28" fillId="0" borderId="12" xfId="2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11" fillId="0" borderId="21" xfId="3" applyFont="1" applyBorder="1" applyAlignment="1">
      <alignment horizontal="center" vertical="center" wrapText="1"/>
    </xf>
    <xf numFmtId="0" fontId="20" fillId="2" borderId="5" xfId="3" applyFont="1" applyFill="1" applyBorder="1" applyAlignment="1">
      <alignment horizontal="center" vertical="center"/>
    </xf>
    <xf numFmtId="0" fontId="20" fillId="2" borderId="8" xfId="3" applyFont="1" applyFill="1" applyBorder="1" applyAlignment="1">
      <alignment horizontal="center" vertical="center"/>
    </xf>
    <xf numFmtId="0" fontId="20" fillId="2" borderId="6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 wrapText="1"/>
    </xf>
    <xf numFmtId="1" fontId="20" fillId="2" borderId="6" xfId="3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1" fillId="2" borderId="6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7" xfId="3" applyFont="1" applyFill="1" applyBorder="1" applyAlignment="1">
      <alignment horizontal="center" vertical="center" wrapText="1"/>
    </xf>
    <xf numFmtId="0" fontId="21" fillId="2" borderId="9" xfId="3" applyFont="1" applyFill="1" applyBorder="1" applyAlignment="1">
      <alignment horizontal="center" vertical="center" wrapText="1"/>
    </xf>
    <xf numFmtId="0" fontId="11" fillId="0" borderId="38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4" fontId="20" fillId="2" borderId="6" xfId="3" applyNumberFormat="1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4" fontId="28" fillId="0" borderId="2" xfId="2" applyNumberFormat="1" applyFont="1" applyBorder="1" applyAlignment="1">
      <alignment horizontal="center" vertical="center"/>
    </xf>
    <xf numFmtId="4" fontId="28" fillId="0" borderId="4" xfId="2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</cellXfs>
  <cellStyles count="6">
    <cellStyle name="Normalny" xfId="0" builtinId="0"/>
    <cellStyle name="Normalny 2" xfId="1"/>
    <cellStyle name="Normalny 2 3" xfId="3"/>
    <cellStyle name="Normalny_slepy-kosztorys" xfId="5"/>
    <cellStyle name="Normalny_TER02" xfId="4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30" zoomScaleNormal="130" workbookViewId="0">
      <selection activeCell="T11" sqref="T11"/>
    </sheetView>
  </sheetViews>
  <sheetFormatPr defaultColWidth="9.33203125" defaultRowHeight="12"/>
  <cols>
    <col min="1" max="1" width="3.6640625" style="1" customWidth="1"/>
    <col min="2" max="2" width="10" style="4" customWidth="1"/>
    <col min="3" max="3" width="55" style="1" customWidth="1"/>
    <col min="4" max="4" width="4.5" style="4" bestFit="1" customWidth="1"/>
    <col min="5" max="5" width="10.6640625" style="4" customWidth="1"/>
    <col min="6" max="6" width="9.83203125" style="6" customWidth="1"/>
    <col min="7" max="7" width="12" style="6" bestFit="1" customWidth="1"/>
    <col min="8" max="1008" width="8.6640625" style="1" customWidth="1"/>
    <col min="1009" max="16384" width="9.33203125" style="1"/>
  </cols>
  <sheetData>
    <row r="1" spans="1:7" ht="27.75" customHeight="1" thickBot="1">
      <c r="A1" s="168" t="s">
        <v>324</v>
      </c>
      <c r="B1" s="169"/>
      <c r="C1" s="169"/>
      <c r="D1" s="169"/>
      <c r="E1" s="169"/>
      <c r="F1" s="169"/>
      <c r="G1" s="170"/>
    </row>
    <row r="2" spans="1:7" ht="27.75" customHeight="1" thickBot="1">
      <c r="A2" s="171" t="s">
        <v>185</v>
      </c>
      <c r="B2" s="172"/>
      <c r="C2" s="172"/>
      <c r="D2" s="172"/>
      <c r="E2" s="172"/>
      <c r="F2" s="172"/>
      <c r="G2" s="173"/>
    </row>
    <row r="3" spans="1:7" s="4" customFormat="1" ht="27" customHeight="1">
      <c r="A3" s="11" t="s">
        <v>0</v>
      </c>
      <c r="B3" s="12" t="s">
        <v>1</v>
      </c>
      <c r="C3" s="12" t="s">
        <v>2</v>
      </c>
      <c r="D3" s="12" t="s">
        <v>3</v>
      </c>
      <c r="E3" s="12" t="s">
        <v>51</v>
      </c>
      <c r="F3" s="13" t="s">
        <v>52</v>
      </c>
      <c r="G3" s="14" t="s">
        <v>4</v>
      </c>
    </row>
    <row r="4" spans="1:7" s="4" customFormat="1" ht="15" customHeight="1" thickBot="1">
      <c r="A4" s="28" t="s">
        <v>53</v>
      </c>
      <c r="B4" s="174" t="s">
        <v>206</v>
      </c>
      <c r="C4" s="174"/>
      <c r="D4" s="30" t="s">
        <v>53</v>
      </c>
      <c r="E4" s="30" t="s">
        <v>53</v>
      </c>
      <c r="F4" s="30" t="s">
        <v>53</v>
      </c>
      <c r="G4" s="31" t="s">
        <v>53</v>
      </c>
    </row>
    <row r="5" spans="1:7" s="4" customFormat="1" ht="36">
      <c r="A5" s="23">
        <v>1</v>
      </c>
      <c r="B5" s="24"/>
      <c r="C5" s="25" t="s">
        <v>207</v>
      </c>
      <c r="D5" s="24" t="s">
        <v>134</v>
      </c>
      <c r="E5" s="42">
        <v>1</v>
      </c>
      <c r="F5" s="26"/>
      <c r="G5" s="27"/>
    </row>
    <row r="6" spans="1:7" ht="36">
      <c r="A6" s="23">
        <v>2</v>
      </c>
      <c r="B6" s="24" t="s">
        <v>7</v>
      </c>
      <c r="C6" s="25" t="s">
        <v>58</v>
      </c>
      <c r="D6" s="24" t="s">
        <v>54</v>
      </c>
      <c r="E6" s="32">
        <v>9.9000000000000005E-2</v>
      </c>
      <c r="F6" s="26"/>
      <c r="G6" s="27"/>
    </row>
    <row r="7" spans="1:7" ht="60">
      <c r="A7" s="17">
        <f>A6+1</f>
        <v>3</v>
      </c>
      <c r="B7" s="9" t="s">
        <v>209</v>
      </c>
      <c r="C7" s="2" t="s">
        <v>208</v>
      </c>
      <c r="D7" s="9" t="s">
        <v>57</v>
      </c>
      <c r="E7" s="7">
        <v>218.72</v>
      </c>
      <c r="F7" s="5"/>
      <c r="G7" s="27"/>
    </row>
    <row r="8" spans="1:7" ht="60">
      <c r="A8" s="17">
        <f t="shared" ref="A8:A9" si="0">A7+1</f>
        <v>4</v>
      </c>
      <c r="B8" s="9" t="s">
        <v>211</v>
      </c>
      <c r="C8" s="2" t="s">
        <v>210</v>
      </c>
      <c r="D8" s="9" t="s">
        <v>57</v>
      </c>
      <c r="E8" s="7">
        <v>54.68</v>
      </c>
      <c r="F8" s="5"/>
      <c r="G8" s="27"/>
    </row>
    <row r="9" spans="1:7" ht="48">
      <c r="A9" s="17">
        <f t="shared" si="0"/>
        <v>5</v>
      </c>
      <c r="B9" s="9" t="s">
        <v>212</v>
      </c>
      <c r="C9" s="2" t="s">
        <v>213</v>
      </c>
      <c r="D9" s="9" t="s">
        <v>57</v>
      </c>
      <c r="E9" s="7">
        <v>273.39999999999998</v>
      </c>
      <c r="F9" s="5"/>
      <c r="G9" s="27"/>
    </row>
    <row r="10" spans="1:7" s="4" customFormat="1" ht="15.75" customHeight="1">
      <c r="A10" s="15" t="s">
        <v>53</v>
      </c>
      <c r="B10" s="161" t="s">
        <v>24</v>
      </c>
      <c r="C10" s="161"/>
      <c r="D10" s="10" t="s">
        <v>53</v>
      </c>
      <c r="E10" s="10" t="s">
        <v>53</v>
      </c>
      <c r="F10" s="10" t="s">
        <v>53</v>
      </c>
      <c r="G10" s="16" t="s">
        <v>53</v>
      </c>
    </row>
    <row r="11" spans="1:7" ht="48">
      <c r="A11" s="17">
        <v>6</v>
      </c>
      <c r="B11" s="9" t="s">
        <v>214</v>
      </c>
      <c r="C11" s="2" t="s">
        <v>215</v>
      </c>
      <c r="D11" s="9" t="s">
        <v>56</v>
      </c>
      <c r="E11" s="7">
        <v>495</v>
      </c>
      <c r="F11" s="5"/>
      <c r="G11" s="27"/>
    </row>
    <row r="12" spans="1:7" ht="48">
      <c r="A12" s="17">
        <f>A11+1</f>
        <v>7</v>
      </c>
      <c r="B12" s="9" t="s">
        <v>216</v>
      </c>
      <c r="C12" s="2" t="s">
        <v>217</v>
      </c>
      <c r="D12" s="9" t="s">
        <v>56</v>
      </c>
      <c r="E12" s="7">
        <v>495</v>
      </c>
      <c r="F12" s="5"/>
      <c r="G12" s="27"/>
    </row>
    <row r="13" spans="1:7" ht="24">
      <c r="A13" s="17">
        <f t="shared" ref="A13" si="1">A12+1</f>
        <v>8</v>
      </c>
      <c r="B13" s="9" t="s">
        <v>218</v>
      </c>
      <c r="C13" s="2" t="s">
        <v>219</v>
      </c>
      <c r="D13" s="9" t="s">
        <v>56</v>
      </c>
      <c r="E13" s="7">
        <v>495</v>
      </c>
      <c r="F13" s="5"/>
      <c r="G13" s="27"/>
    </row>
    <row r="14" spans="1:7" ht="14.25" customHeight="1">
      <c r="A14" s="15" t="s">
        <v>53</v>
      </c>
      <c r="B14" s="161" t="s">
        <v>220</v>
      </c>
      <c r="C14" s="161"/>
      <c r="D14" s="10" t="s">
        <v>53</v>
      </c>
      <c r="E14" s="10" t="s">
        <v>53</v>
      </c>
      <c r="F14" s="10" t="s">
        <v>53</v>
      </c>
      <c r="G14" s="16" t="s">
        <v>53</v>
      </c>
    </row>
    <row r="15" spans="1:7" ht="30.75" customHeight="1">
      <c r="A15" s="17">
        <v>9</v>
      </c>
      <c r="B15" s="9" t="s">
        <v>221</v>
      </c>
      <c r="C15" s="2" t="s">
        <v>222</v>
      </c>
      <c r="D15" s="9" t="s">
        <v>55</v>
      </c>
      <c r="E15" s="7">
        <v>125</v>
      </c>
      <c r="F15" s="5"/>
      <c r="G15" s="27"/>
    </row>
    <row r="16" spans="1:7" ht="36.75" customHeight="1">
      <c r="A16" s="17">
        <f>A15+1</f>
        <v>10</v>
      </c>
      <c r="B16" s="9" t="s">
        <v>223</v>
      </c>
      <c r="C16" s="2" t="s">
        <v>231</v>
      </c>
      <c r="D16" s="9" t="s">
        <v>56</v>
      </c>
      <c r="E16" s="7">
        <v>495</v>
      </c>
      <c r="F16" s="5"/>
      <c r="G16" s="27"/>
    </row>
    <row r="17" spans="1:7" ht="15.75" hidden="1" customHeight="1">
      <c r="A17" s="15" t="s">
        <v>53</v>
      </c>
      <c r="B17" s="161" t="s">
        <v>224</v>
      </c>
      <c r="C17" s="161"/>
      <c r="D17" s="10" t="s">
        <v>53</v>
      </c>
      <c r="E17" s="10" t="s">
        <v>53</v>
      </c>
      <c r="F17" s="10" t="s">
        <v>53</v>
      </c>
      <c r="G17" s="16" t="s">
        <v>53</v>
      </c>
    </row>
    <row r="18" spans="1:7" ht="24" hidden="1">
      <c r="A18" s="17">
        <v>11</v>
      </c>
      <c r="B18" s="9" t="s">
        <v>225</v>
      </c>
      <c r="C18" s="2" t="s">
        <v>226</v>
      </c>
      <c r="D18" s="9" t="s">
        <v>78</v>
      </c>
      <c r="E18" s="7">
        <v>0</v>
      </c>
      <c r="F18" s="5">
        <v>900</v>
      </c>
      <c r="G18" s="18">
        <f t="shared" ref="G18:G19" si="2">E18*F18</f>
        <v>0</v>
      </c>
    </row>
    <row r="19" spans="1:7" ht="36" hidden="1">
      <c r="A19" s="17">
        <v>12</v>
      </c>
      <c r="B19" s="9" t="s">
        <v>227</v>
      </c>
      <c r="C19" s="2" t="s">
        <v>228</v>
      </c>
      <c r="D19" s="9" t="s">
        <v>78</v>
      </c>
      <c r="E19" s="7">
        <v>0</v>
      </c>
      <c r="F19" s="5">
        <v>240</v>
      </c>
      <c r="G19" s="18">
        <f t="shared" si="2"/>
        <v>0</v>
      </c>
    </row>
    <row r="20" spans="1:7" ht="16.5" customHeight="1">
      <c r="A20" s="15" t="s">
        <v>53</v>
      </c>
      <c r="B20" s="161" t="s">
        <v>229</v>
      </c>
      <c r="C20" s="161"/>
      <c r="D20" s="10" t="s">
        <v>53</v>
      </c>
      <c r="E20" s="10" t="s">
        <v>53</v>
      </c>
      <c r="F20" s="10" t="s">
        <v>53</v>
      </c>
      <c r="G20" s="16" t="s">
        <v>53</v>
      </c>
    </row>
    <row r="21" spans="1:7" ht="24.75" thickBot="1">
      <c r="A21" s="138">
        <v>11</v>
      </c>
      <c r="B21" s="139" t="s">
        <v>198</v>
      </c>
      <c r="C21" s="139" t="s">
        <v>230</v>
      </c>
      <c r="D21" s="140" t="s">
        <v>134</v>
      </c>
      <c r="E21" s="141">
        <v>1</v>
      </c>
      <c r="F21" s="142"/>
      <c r="G21" s="143"/>
    </row>
    <row r="22" spans="1:7" ht="12.75" hidden="1" customHeight="1">
      <c r="A22" s="162" t="s">
        <v>84</v>
      </c>
      <c r="B22" s="163"/>
      <c r="C22" s="163"/>
      <c r="D22" s="163"/>
      <c r="E22" s="163"/>
      <c r="F22" s="163"/>
      <c r="G22" s="34">
        <f>SUM(G5:G21)</f>
        <v>0</v>
      </c>
    </row>
    <row r="23" spans="1:7" ht="12.75" hidden="1" customHeight="1">
      <c r="A23" s="164" t="s">
        <v>106</v>
      </c>
      <c r="B23" s="165"/>
      <c r="C23" s="165"/>
      <c r="D23" s="165"/>
      <c r="E23" s="165"/>
      <c r="F23" s="165"/>
      <c r="G23" s="35">
        <f>0.23*G22</f>
        <v>0</v>
      </c>
    </row>
    <row r="24" spans="1:7" ht="12.75" hidden="1" thickBot="1">
      <c r="A24" s="166" t="s">
        <v>83</v>
      </c>
      <c r="B24" s="167"/>
      <c r="C24" s="167"/>
      <c r="D24" s="167"/>
      <c r="E24" s="167"/>
      <c r="F24" s="167"/>
      <c r="G24" s="33">
        <f>G23+G22</f>
        <v>0</v>
      </c>
    </row>
  </sheetData>
  <mergeCells count="10">
    <mergeCell ref="B20:C20"/>
    <mergeCell ref="A22:F22"/>
    <mergeCell ref="A23:F23"/>
    <mergeCell ref="A24:F24"/>
    <mergeCell ref="A1:G1"/>
    <mergeCell ref="A2:G2"/>
    <mergeCell ref="B4:C4"/>
    <mergeCell ref="B10:C10"/>
    <mergeCell ref="B14:C14"/>
    <mergeCell ref="B17:C17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30" zoomScaleNormal="130" zoomScaleSheetLayoutView="100" workbookViewId="0">
      <selection activeCell="F23" sqref="F23"/>
    </sheetView>
  </sheetViews>
  <sheetFormatPr defaultColWidth="9.33203125" defaultRowHeight="12"/>
  <cols>
    <col min="1" max="1" width="3.83203125" style="1" bestFit="1" customWidth="1"/>
    <col min="2" max="2" width="4.6640625" style="4" customWidth="1"/>
    <col min="3" max="3" width="11.1640625" style="4" bestFit="1" customWidth="1"/>
    <col min="4" max="4" width="55" style="1" customWidth="1"/>
    <col min="5" max="5" width="5.5" style="4" customWidth="1"/>
    <col min="6" max="6" width="8.1640625" style="4" customWidth="1"/>
    <col min="7" max="7" width="10" style="6" bestFit="1" customWidth="1"/>
    <col min="8" max="8" width="12" style="6" bestFit="1" customWidth="1"/>
    <col min="9" max="1012" width="8.6640625" style="1" customWidth="1"/>
    <col min="1013" max="16384" width="9.33203125" style="1"/>
  </cols>
  <sheetData>
    <row r="1" spans="1:8" ht="27.7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7.75" customHeight="1" thickBot="1">
      <c r="A2" s="172" t="s">
        <v>129</v>
      </c>
      <c r="B2" s="172"/>
      <c r="C2" s="172"/>
      <c r="D2" s="172"/>
      <c r="E2" s="172"/>
      <c r="F2" s="172"/>
      <c r="G2" s="172"/>
      <c r="H2" s="175"/>
    </row>
    <row r="3" spans="1:8" s="4" customFormat="1" ht="27" customHeight="1">
      <c r="A3" s="11" t="s">
        <v>0</v>
      </c>
      <c r="B3" s="228" t="s">
        <v>1</v>
      </c>
      <c r="C3" s="229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8.3000000000000004E-2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16.600000000000001</v>
      </c>
      <c r="G6" s="5"/>
      <c r="H6" s="27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1.6600000000000001</v>
      </c>
      <c r="G7" s="5"/>
      <c r="H7" s="27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93</v>
      </c>
      <c r="E8" s="9" t="s">
        <v>56</v>
      </c>
      <c r="F8" s="7">
        <v>94.61999999999999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94</v>
      </c>
      <c r="E9" s="9" t="s">
        <v>56</v>
      </c>
      <c r="F9" s="7">
        <v>4.9800000000000004</v>
      </c>
      <c r="G9" s="5"/>
      <c r="H9" s="27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14.939999999999998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95</v>
      </c>
      <c r="E11" s="9" t="s">
        <v>57</v>
      </c>
      <c r="F11" s="7">
        <v>19.59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96</v>
      </c>
      <c r="E12" s="9" t="s">
        <v>57</v>
      </c>
      <c r="F12" s="7">
        <v>1.03</v>
      </c>
      <c r="G12" s="5"/>
      <c r="H12" s="27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35.56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0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90</v>
      </c>
      <c r="E15" s="9" t="s">
        <v>56</v>
      </c>
      <c r="F15" s="7">
        <v>99.6</v>
      </c>
      <c r="G15" s="5"/>
      <c r="H15" s="27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98</v>
      </c>
      <c r="E16" s="9" t="s">
        <v>56</v>
      </c>
      <c r="F16" s="7">
        <v>99.6</v>
      </c>
      <c r="G16" s="5"/>
      <c r="H16" s="27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89</v>
      </c>
      <c r="E17" s="9" t="s">
        <v>56</v>
      </c>
      <c r="F17" s="7">
        <v>0</v>
      </c>
      <c r="G17" s="5"/>
      <c r="H17" s="27"/>
    </row>
    <row r="18" spans="1:8" ht="14.25" customHeight="1">
      <c r="A18" s="15" t="s">
        <v>53</v>
      </c>
      <c r="B18" s="8">
        <v>3</v>
      </c>
      <c r="C18" s="161" t="s">
        <v>30</v>
      </c>
      <c r="D18" s="161"/>
      <c r="E18" s="10" t="s">
        <v>53</v>
      </c>
      <c r="F18" s="10" t="s">
        <v>53</v>
      </c>
      <c r="G18" s="10" t="s">
        <v>53</v>
      </c>
      <c r="H18" s="16" t="s">
        <v>53</v>
      </c>
    </row>
    <row r="19" spans="1:8" ht="24">
      <c r="A19" s="17">
        <f>A17+1</f>
        <v>13</v>
      </c>
      <c r="B19" s="9" t="s">
        <v>32</v>
      </c>
      <c r="C19" s="9" t="s">
        <v>31</v>
      </c>
      <c r="D19" s="2" t="s">
        <v>68</v>
      </c>
      <c r="E19" s="9" t="s">
        <v>57</v>
      </c>
      <c r="F19" s="7">
        <v>9.67</v>
      </c>
      <c r="G19" s="5"/>
      <c r="H19" s="27"/>
    </row>
    <row r="20" spans="1:8" ht="36.75" customHeight="1">
      <c r="A20" s="17">
        <f>A19+1</f>
        <v>14</v>
      </c>
      <c r="B20" s="9" t="s">
        <v>34</v>
      </c>
      <c r="C20" s="9" t="s">
        <v>33</v>
      </c>
      <c r="D20" s="2" t="s">
        <v>66</v>
      </c>
      <c r="E20" s="9" t="s">
        <v>55</v>
      </c>
      <c r="F20" s="7">
        <v>83</v>
      </c>
      <c r="G20" s="5"/>
      <c r="H20" s="27"/>
    </row>
    <row r="21" spans="1:8" ht="36.75" customHeight="1">
      <c r="A21" s="17">
        <f t="shared" ref="A21:A26" si="2">A20+1</f>
        <v>15</v>
      </c>
      <c r="B21" s="9" t="s">
        <v>36</v>
      </c>
      <c r="C21" s="9" t="s">
        <v>35</v>
      </c>
      <c r="D21" s="2" t="s">
        <v>109</v>
      </c>
      <c r="E21" s="9" t="s">
        <v>55</v>
      </c>
      <c r="F21" s="7">
        <v>0</v>
      </c>
      <c r="G21" s="5"/>
      <c r="H21" s="27"/>
    </row>
    <row r="22" spans="1:8" ht="38.25" customHeight="1">
      <c r="A22" s="17">
        <f t="shared" si="2"/>
        <v>16</v>
      </c>
      <c r="B22" s="9" t="s">
        <v>38</v>
      </c>
      <c r="C22" s="9" t="s">
        <v>37</v>
      </c>
      <c r="D22" s="2" t="s">
        <v>67</v>
      </c>
      <c r="E22" s="9" t="s">
        <v>55</v>
      </c>
      <c r="F22" s="7">
        <v>83</v>
      </c>
      <c r="G22" s="5"/>
      <c r="H22" s="27"/>
    </row>
    <row r="23" spans="1:8" ht="36">
      <c r="A23" s="17">
        <f t="shared" si="2"/>
        <v>17</v>
      </c>
      <c r="B23" s="9" t="s">
        <v>40</v>
      </c>
      <c r="C23" s="9" t="s">
        <v>39</v>
      </c>
      <c r="D23" s="2" t="s">
        <v>74</v>
      </c>
      <c r="E23" s="9" t="s">
        <v>56</v>
      </c>
      <c r="F23" s="7">
        <v>99.6</v>
      </c>
      <c r="G23" s="5"/>
      <c r="H23" s="27"/>
    </row>
    <row r="24" spans="1:8" ht="36">
      <c r="A24" s="17">
        <f t="shared" si="2"/>
        <v>18</v>
      </c>
      <c r="B24" s="9" t="s">
        <v>42</v>
      </c>
      <c r="C24" s="9" t="s">
        <v>41</v>
      </c>
      <c r="D24" s="2" t="s">
        <v>75</v>
      </c>
      <c r="E24" s="9" t="s">
        <v>56</v>
      </c>
      <c r="F24" s="7">
        <v>0</v>
      </c>
      <c r="G24" s="5"/>
      <c r="H24" s="27"/>
    </row>
    <row r="25" spans="1:8" ht="36.75" customHeight="1">
      <c r="A25" s="17">
        <f t="shared" si="2"/>
        <v>19</v>
      </c>
      <c r="B25" s="9" t="s">
        <v>45</v>
      </c>
      <c r="C25" s="9" t="s">
        <v>43</v>
      </c>
      <c r="D25" s="2" t="s">
        <v>44</v>
      </c>
      <c r="E25" s="9" t="s">
        <v>56</v>
      </c>
      <c r="F25" s="7">
        <v>16.600000000000001</v>
      </c>
      <c r="G25" s="5"/>
      <c r="H25" s="27"/>
    </row>
    <row r="26" spans="1:8" ht="60">
      <c r="A26" s="17">
        <f t="shared" si="2"/>
        <v>20</v>
      </c>
      <c r="B26" s="9" t="s">
        <v>63</v>
      </c>
      <c r="C26" s="9" t="s">
        <v>46</v>
      </c>
      <c r="D26" s="2" t="s">
        <v>97</v>
      </c>
      <c r="E26" s="9" t="s">
        <v>56</v>
      </c>
      <c r="F26" s="7">
        <v>16.600000000000001</v>
      </c>
      <c r="G26" s="5"/>
      <c r="H26" s="27"/>
    </row>
    <row r="27" spans="1:8" ht="15.75" customHeight="1">
      <c r="A27" s="15" t="s">
        <v>53</v>
      </c>
      <c r="B27" s="8">
        <v>4</v>
      </c>
      <c r="C27" s="161" t="s">
        <v>47</v>
      </c>
      <c r="D27" s="161"/>
      <c r="E27" s="10" t="s">
        <v>53</v>
      </c>
      <c r="F27" s="10" t="s">
        <v>53</v>
      </c>
      <c r="G27" s="10" t="s">
        <v>53</v>
      </c>
      <c r="H27" s="16" t="s">
        <v>53</v>
      </c>
    </row>
    <row r="28" spans="1:8" ht="36">
      <c r="A28" s="17">
        <f>A26+1</f>
        <v>21</v>
      </c>
      <c r="B28" s="9" t="s">
        <v>49</v>
      </c>
      <c r="C28" s="9" t="s">
        <v>48</v>
      </c>
      <c r="D28" s="2" t="s">
        <v>69</v>
      </c>
      <c r="E28" s="9" t="s">
        <v>55</v>
      </c>
      <c r="F28" s="7">
        <v>83</v>
      </c>
      <c r="G28" s="5"/>
      <c r="H28" s="27"/>
    </row>
    <row r="29" spans="1:8" ht="48">
      <c r="A29" s="17">
        <f>A28+1</f>
        <v>22</v>
      </c>
      <c r="B29" s="9" t="s">
        <v>64</v>
      </c>
      <c r="C29" s="9" t="s">
        <v>50</v>
      </c>
      <c r="D29" s="2" t="s">
        <v>323</v>
      </c>
      <c r="E29" s="9" t="s">
        <v>56</v>
      </c>
      <c r="F29" s="7">
        <v>83</v>
      </c>
      <c r="G29" s="5"/>
      <c r="H29" s="27"/>
    </row>
    <row r="30" spans="1:8" ht="48.75" thickBot="1">
      <c r="A30" s="17">
        <f t="shared" ref="A30" si="3">A29+1</f>
        <v>23</v>
      </c>
      <c r="B30" s="9" t="s">
        <v>70</v>
      </c>
      <c r="C30" s="9" t="s">
        <v>71</v>
      </c>
      <c r="D30" s="2" t="s">
        <v>181</v>
      </c>
      <c r="E30" s="9" t="s">
        <v>55</v>
      </c>
      <c r="F30" s="7">
        <v>3.5999999999999996</v>
      </c>
      <c r="G30" s="5"/>
      <c r="H30" s="27"/>
    </row>
    <row r="31" spans="1:8" ht="13.5" hidden="1" thickBot="1">
      <c r="A31" s="15" t="s">
        <v>53</v>
      </c>
      <c r="B31" s="8">
        <v>5</v>
      </c>
      <c r="C31" s="161" t="s">
        <v>99</v>
      </c>
      <c r="D31" s="161"/>
      <c r="E31" s="10" t="s">
        <v>53</v>
      </c>
      <c r="F31" s="10" t="s">
        <v>53</v>
      </c>
      <c r="G31" s="10" t="s">
        <v>53</v>
      </c>
      <c r="H31" s="16" t="s">
        <v>53</v>
      </c>
    </row>
    <row r="32" spans="1:8" ht="36.75" hidden="1" thickBot="1">
      <c r="A32" s="17">
        <v>24</v>
      </c>
      <c r="B32" s="3" t="s">
        <v>105</v>
      </c>
      <c r="C32" s="9" t="s">
        <v>100</v>
      </c>
      <c r="D32" s="2" t="s">
        <v>101</v>
      </c>
      <c r="E32" s="19" t="s">
        <v>56</v>
      </c>
      <c r="F32" s="7">
        <v>0</v>
      </c>
      <c r="G32" s="5">
        <v>35</v>
      </c>
      <c r="H32" s="27">
        <f>ROUND(F32*G32,2)</f>
        <v>0</v>
      </c>
    </row>
    <row r="33" spans="1:8" ht="12.75" customHeight="1">
      <c r="A33" s="162" t="s">
        <v>84</v>
      </c>
      <c r="B33" s="163"/>
      <c r="C33" s="163"/>
      <c r="D33" s="163"/>
      <c r="E33" s="163"/>
      <c r="F33" s="163"/>
      <c r="G33" s="163"/>
      <c r="H33" s="36">
        <f>SUM(H5:H32)</f>
        <v>0</v>
      </c>
    </row>
    <row r="34" spans="1:8" ht="12.75" customHeight="1">
      <c r="A34" s="164" t="s">
        <v>106</v>
      </c>
      <c r="B34" s="165"/>
      <c r="C34" s="165"/>
      <c r="D34" s="165"/>
      <c r="E34" s="165"/>
      <c r="F34" s="165"/>
      <c r="G34" s="165"/>
      <c r="H34" s="37">
        <f>0.23*H33</f>
        <v>0</v>
      </c>
    </row>
    <row r="35" spans="1:8" ht="12.75" customHeight="1" thickBot="1">
      <c r="A35" s="166" t="s">
        <v>83</v>
      </c>
      <c r="B35" s="167"/>
      <c r="C35" s="167"/>
      <c r="D35" s="167"/>
      <c r="E35" s="167"/>
      <c r="F35" s="167"/>
      <c r="G35" s="167"/>
      <c r="H35" s="38">
        <f>H34+H33</f>
        <v>0</v>
      </c>
    </row>
  </sheetData>
  <mergeCells count="11">
    <mergeCell ref="C27:D27"/>
    <mergeCell ref="C31:D31"/>
    <mergeCell ref="A33:G33"/>
    <mergeCell ref="A34:G34"/>
    <mergeCell ref="A35:G35"/>
    <mergeCell ref="C18:D18"/>
    <mergeCell ref="A1:H1"/>
    <mergeCell ref="A2:H2"/>
    <mergeCell ref="B3:C3"/>
    <mergeCell ref="C4:D4"/>
    <mergeCell ref="C14:D14"/>
  </mergeCells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130" zoomScaleNormal="130" workbookViewId="0">
      <selection activeCell="L7" sqref="L7"/>
    </sheetView>
  </sheetViews>
  <sheetFormatPr defaultColWidth="9.33203125" defaultRowHeight="12"/>
  <cols>
    <col min="1" max="1" width="4.33203125" style="1" customWidth="1"/>
    <col min="2" max="2" width="4.33203125" style="4" customWidth="1"/>
    <col min="3" max="3" width="10" style="4" customWidth="1"/>
    <col min="4" max="4" width="55" style="1" customWidth="1"/>
    <col min="5" max="5" width="5.5" style="4" customWidth="1"/>
    <col min="6" max="6" width="8.1640625" style="4" customWidth="1"/>
    <col min="7" max="7" width="10.5" style="6" customWidth="1"/>
    <col min="8" max="8" width="12" style="6" customWidth="1"/>
    <col min="9" max="1011" width="8.6640625" style="1" customWidth="1"/>
    <col min="1012" max="16384" width="9.33203125" style="1"/>
  </cols>
  <sheetData>
    <row r="1" spans="1:8" ht="27.7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7.75" customHeight="1" thickBot="1">
      <c r="A2" s="232" t="s">
        <v>186</v>
      </c>
      <c r="B2" s="232"/>
      <c r="C2" s="232"/>
      <c r="D2" s="232"/>
      <c r="E2" s="232"/>
      <c r="F2" s="232"/>
      <c r="G2" s="232"/>
      <c r="H2" s="233"/>
    </row>
    <row r="3" spans="1:8" s="4" customFormat="1" ht="27" customHeight="1">
      <c r="A3" s="11" t="s">
        <v>0</v>
      </c>
      <c r="B3" s="228" t="s">
        <v>1</v>
      </c>
      <c r="C3" s="229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234" t="s">
        <v>5</v>
      </c>
      <c r="D4" s="235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14.45" customHeight="1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6.7000000000000004E-2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13.4</v>
      </c>
      <c r="G6" s="5"/>
      <c r="H6" s="27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1.34</v>
      </c>
      <c r="G7" s="5"/>
      <c r="H7" s="27"/>
    </row>
    <row r="8" spans="1:8" ht="14.45" customHeight="1">
      <c r="A8" s="17">
        <f t="shared" si="0"/>
        <v>4</v>
      </c>
      <c r="B8" s="9" t="s">
        <v>12</v>
      </c>
      <c r="C8" s="9" t="s">
        <v>13</v>
      </c>
      <c r="D8" s="2" t="s">
        <v>118</v>
      </c>
      <c r="E8" s="9" t="s">
        <v>56</v>
      </c>
      <c r="F8" s="7">
        <v>127.3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119</v>
      </c>
      <c r="E9" s="9" t="s">
        <v>56</v>
      </c>
      <c r="F9" s="7">
        <v>6.7</v>
      </c>
      <c r="G9" s="5"/>
      <c r="H9" s="27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20.099999999999998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95</v>
      </c>
      <c r="E11" s="9" t="s">
        <v>57</v>
      </c>
      <c r="F11" s="7">
        <v>28.35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96</v>
      </c>
      <c r="E12" s="9" t="s">
        <v>57</v>
      </c>
      <c r="F12" s="7">
        <v>1.49</v>
      </c>
      <c r="G12" s="5"/>
      <c r="H12" s="27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49.940000000000005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230" t="s">
        <v>24</v>
      </c>
      <c r="D14" s="23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122</v>
      </c>
      <c r="E15" s="9" t="s">
        <v>56</v>
      </c>
      <c r="F15" s="7">
        <v>134</v>
      </c>
      <c r="G15" s="5"/>
      <c r="H15" s="18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195</v>
      </c>
      <c r="E16" s="9" t="s">
        <v>56</v>
      </c>
      <c r="F16" s="7">
        <v>114</v>
      </c>
      <c r="G16" s="5"/>
      <c r="H16" s="18"/>
    </row>
    <row r="17" spans="1:8" ht="48">
      <c r="A17" s="17">
        <f t="shared" ref="A17:A18" si="1">A16+1</f>
        <v>12</v>
      </c>
      <c r="B17" s="9" t="s">
        <v>28</v>
      </c>
      <c r="C17" s="9" t="s">
        <v>29</v>
      </c>
      <c r="D17" s="2" t="s">
        <v>318</v>
      </c>
      <c r="E17" s="9" t="s">
        <v>56</v>
      </c>
      <c r="F17" s="7">
        <v>20</v>
      </c>
      <c r="G17" s="5"/>
      <c r="H17" s="18"/>
    </row>
    <row r="18" spans="1:8" ht="48">
      <c r="A18" s="17">
        <f t="shared" si="1"/>
        <v>13</v>
      </c>
      <c r="B18" s="9" t="s">
        <v>61</v>
      </c>
      <c r="C18" s="9" t="s">
        <v>62</v>
      </c>
      <c r="D18" s="2" t="s">
        <v>203</v>
      </c>
      <c r="E18" s="9" t="s">
        <v>56</v>
      </c>
      <c r="F18" s="7">
        <v>20</v>
      </c>
      <c r="G18" s="5"/>
      <c r="H18" s="18"/>
    </row>
    <row r="19" spans="1:8" ht="14.25" customHeight="1">
      <c r="A19" s="15" t="s">
        <v>53</v>
      </c>
      <c r="B19" s="8">
        <v>3</v>
      </c>
      <c r="C19" s="230" t="s">
        <v>30</v>
      </c>
      <c r="D19" s="231"/>
      <c r="E19" s="10" t="s">
        <v>53</v>
      </c>
      <c r="F19" s="10" t="s">
        <v>53</v>
      </c>
      <c r="G19" s="10" t="s">
        <v>53</v>
      </c>
      <c r="H19" s="16" t="s">
        <v>53</v>
      </c>
    </row>
    <row r="20" spans="1:8" ht="24">
      <c r="A20" s="17">
        <f>A18+1</f>
        <v>14</v>
      </c>
      <c r="B20" s="9" t="s">
        <v>32</v>
      </c>
      <c r="C20" s="9" t="s">
        <v>31</v>
      </c>
      <c r="D20" s="2" t="s">
        <v>68</v>
      </c>
      <c r="E20" s="9" t="s">
        <v>57</v>
      </c>
      <c r="F20" s="7">
        <v>8.4</v>
      </c>
      <c r="G20" s="5"/>
      <c r="H20" s="27"/>
    </row>
    <row r="21" spans="1:8" ht="36.75" customHeight="1">
      <c r="A21" s="17">
        <f>A20+1</f>
        <v>15</v>
      </c>
      <c r="B21" s="9" t="s">
        <v>34</v>
      </c>
      <c r="C21" s="9" t="s">
        <v>33</v>
      </c>
      <c r="D21" s="2" t="s">
        <v>317</v>
      </c>
      <c r="E21" s="9" t="s">
        <v>55</v>
      </c>
      <c r="F21" s="7">
        <v>67</v>
      </c>
      <c r="G21" s="5"/>
      <c r="H21" s="27"/>
    </row>
    <row r="22" spans="1:8" ht="36.75" customHeight="1">
      <c r="A22" s="17">
        <f t="shared" ref="A22:A25" si="2">A21+1</f>
        <v>16</v>
      </c>
      <c r="B22" s="9" t="s">
        <v>36</v>
      </c>
      <c r="C22" s="9" t="s">
        <v>35</v>
      </c>
      <c r="D22" s="2" t="s">
        <v>194</v>
      </c>
      <c r="E22" s="9" t="s">
        <v>55</v>
      </c>
      <c r="F22" s="7">
        <v>19</v>
      </c>
      <c r="G22" s="5"/>
      <c r="H22" s="27"/>
    </row>
    <row r="23" spans="1:8" ht="38.25" customHeight="1">
      <c r="A23" s="17">
        <f t="shared" si="2"/>
        <v>17</v>
      </c>
      <c r="B23" s="9" t="s">
        <v>38</v>
      </c>
      <c r="C23" s="9" t="s">
        <v>37</v>
      </c>
      <c r="D23" s="2" t="s">
        <v>67</v>
      </c>
      <c r="E23" s="9" t="s">
        <v>55</v>
      </c>
      <c r="F23" s="7">
        <v>58</v>
      </c>
      <c r="G23" s="5"/>
      <c r="H23" s="27"/>
    </row>
    <row r="24" spans="1:8" ht="36">
      <c r="A24" s="17">
        <f t="shared" si="2"/>
        <v>18</v>
      </c>
      <c r="B24" s="9" t="s">
        <v>40</v>
      </c>
      <c r="C24" s="9" t="s">
        <v>39</v>
      </c>
      <c r="D24" s="2" t="s">
        <v>196</v>
      </c>
      <c r="E24" s="9" t="s">
        <v>56</v>
      </c>
      <c r="F24" s="7">
        <v>114</v>
      </c>
      <c r="G24" s="5"/>
      <c r="H24" s="27"/>
    </row>
    <row r="25" spans="1:8" ht="36">
      <c r="A25" s="17">
        <f t="shared" si="2"/>
        <v>19</v>
      </c>
      <c r="B25" s="9" t="s">
        <v>42</v>
      </c>
      <c r="C25" s="9" t="s">
        <v>41</v>
      </c>
      <c r="D25" s="2" t="s">
        <v>197</v>
      </c>
      <c r="E25" s="9" t="s">
        <v>56</v>
      </c>
      <c r="F25" s="7">
        <v>20</v>
      </c>
      <c r="G25" s="5"/>
      <c r="H25" s="27"/>
    </row>
    <row r="26" spans="1:8" ht="24">
      <c r="A26" s="17">
        <v>21</v>
      </c>
      <c r="B26" s="9" t="s">
        <v>322</v>
      </c>
      <c r="C26" s="9" t="s">
        <v>320</v>
      </c>
      <c r="D26" s="2" t="s">
        <v>321</v>
      </c>
      <c r="E26" s="9" t="s">
        <v>56</v>
      </c>
      <c r="F26" s="7">
        <v>1.6</v>
      </c>
      <c r="G26" s="5"/>
      <c r="H26" s="27"/>
    </row>
    <row r="27" spans="1:8" ht="36.75" customHeight="1">
      <c r="A27" s="17">
        <v>22</v>
      </c>
      <c r="B27" s="9" t="s">
        <v>45</v>
      </c>
      <c r="C27" s="9" t="s">
        <v>43</v>
      </c>
      <c r="D27" s="2" t="s">
        <v>44</v>
      </c>
      <c r="E27" s="9" t="s">
        <v>56</v>
      </c>
      <c r="F27" s="7">
        <v>13.4</v>
      </c>
      <c r="G27" s="5"/>
      <c r="H27" s="27"/>
    </row>
    <row r="28" spans="1:8" ht="60">
      <c r="A28" s="17">
        <v>23</v>
      </c>
      <c r="B28" s="9" t="s">
        <v>63</v>
      </c>
      <c r="C28" s="9" t="s">
        <v>46</v>
      </c>
      <c r="D28" s="2" t="s">
        <v>97</v>
      </c>
      <c r="E28" s="9" t="s">
        <v>56</v>
      </c>
      <c r="F28" s="7">
        <v>13.4</v>
      </c>
      <c r="G28" s="5"/>
      <c r="H28" s="27"/>
    </row>
    <row r="29" spans="1:8" ht="15.75" customHeight="1">
      <c r="A29" s="15" t="s">
        <v>53</v>
      </c>
      <c r="B29" s="8">
        <v>4</v>
      </c>
      <c r="C29" s="230" t="s">
        <v>47</v>
      </c>
      <c r="D29" s="231"/>
      <c r="E29" s="10" t="s">
        <v>53</v>
      </c>
      <c r="F29" s="10" t="s">
        <v>53</v>
      </c>
      <c r="G29" s="10" t="s">
        <v>53</v>
      </c>
      <c r="H29" s="16" t="s">
        <v>53</v>
      </c>
    </row>
    <row r="30" spans="1:8" s="4" customFormat="1" ht="48">
      <c r="A30" s="17">
        <v>24</v>
      </c>
      <c r="B30" s="9" t="s">
        <v>70</v>
      </c>
      <c r="C30" s="9" t="s">
        <v>71</v>
      </c>
      <c r="D30" s="2" t="s">
        <v>126</v>
      </c>
      <c r="E30" s="9" t="s">
        <v>55</v>
      </c>
      <c r="F30" s="7">
        <v>5.2</v>
      </c>
      <c r="G30" s="5"/>
      <c r="H30" s="27"/>
    </row>
    <row r="31" spans="1:8" s="4" customFormat="1" ht="13.9" customHeight="1">
      <c r="A31" s="15" t="s">
        <v>53</v>
      </c>
      <c r="B31" s="8">
        <v>5</v>
      </c>
      <c r="C31" s="230" t="s">
        <v>99</v>
      </c>
      <c r="D31" s="231"/>
      <c r="E31" s="10" t="s">
        <v>53</v>
      </c>
      <c r="F31" s="10" t="s">
        <v>53</v>
      </c>
      <c r="G31" s="10" t="s">
        <v>53</v>
      </c>
      <c r="H31" s="16" t="s">
        <v>53</v>
      </c>
    </row>
    <row r="32" spans="1:8" s="4" customFormat="1" ht="24.75" thickBot="1">
      <c r="A32" s="17">
        <v>25</v>
      </c>
      <c r="B32" s="9" t="s">
        <v>200</v>
      </c>
      <c r="C32" s="137" t="s">
        <v>198</v>
      </c>
      <c r="D32" s="2" t="s">
        <v>319</v>
      </c>
      <c r="E32" s="9" t="s">
        <v>78</v>
      </c>
      <c r="F32" s="7">
        <v>2</v>
      </c>
      <c r="G32" s="5"/>
      <c r="H32" s="18"/>
    </row>
    <row r="33" spans="1:8" s="4" customFormat="1" ht="12.75" customHeight="1">
      <c r="A33" s="236" t="s">
        <v>84</v>
      </c>
      <c r="B33" s="237"/>
      <c r="C33" s="237"/>
      <c r="D33" s="237"/>
      <c r="E33" s="237"/>
      <c r="F33" s="237"/>
      <c r="G33" s="238"/>
      <c r="H33" s="34">
        <f>SUM(H5:H32)</f>
        <v>0</v>
      </c>
    </row>
    <row r="34" spans="1:8" s="4" customFormat="1" ht="12.75" customHeight="1">
      <c r="A34" s="239" t="s">
        <v>106</v>
      </c>
      <c r="B34" s="240"/>
      <c r="C34" s="240"/>
      <c r="D34" s="240"/>
      <c r="E34" s="240"/>
      <c r="F34" s="240"/>
      <c r="G34" s="241"/>
      <c r="H34" s="35">
        <f>0.23*H33</f>
        <v>0</v>
      </c>
    </row>
    <row r="35" spans="1:8" s="4" customFormat="1" ht="12.75" customHeight="1" thickBot="1">
      <c r="A35" s="242" t="s">
        <v>83</v>
      </c>
      <c r="B35" s="243"/>
      <c r="C35" s="243"/>
      <c r="D35" s="243"/>
      <c r="E35" s="243"/>
      <c r="F35" s="243"/>
      <c r="G35" s="244"/>
      <c r="H35" s="33">
        <f>H34+H33</f>
        <v>0</v>
      </c>
    </row>
  </sheetData>
  <mergeCells count="11">
    <mergeCell ref="C29:D29"/>
    <mergeCell ref="C31:D31"/>
    <mergeCell ref="A33:G33"/>
    <mergeCell ref="A34:G34"/>
    <mergeCell ref="A35:G35"/>
    <mergeCell ref="C19:D19"/>
    <mergeCell ref="A1:H1"/>
    <mergeCell ref="A2:H2"/>
    <mergeCell ref="B3:C3"/>
    <mergeCell ref="C4:D4"/>
    <mergeCell ref="C14:D14"/>
  </mergeCells>
  <pageMargins left="0.51181102362204722" right="0.31496062992125984" top="0.35433070866141736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130" zoomScaleNormal="130" workbookViewId="0">
      <selection activeCell="J10" sqref="J10"/>
    </sheetView>
  </sheetViews>
  <sheetFormatPr defaultColWidth="9.33203125" defaultRowHeight="12"/>
  <cols>
    <col min="1" max="1" width="3.6640625" style="1" customWidth="1"/>
    <col min="2" max="2" width="4.6640625" style="4" customWidth="1"/>
    <col min="3" max="3" width="10" style="4" customWidth="1"/>
    <col min="4" max="4" width="55" style="1" customWidth="1"/>
    <col min="5" max="5" width="4.5" style="4" bestFit="1" customWidth="1"/>
    <col min="6" max="6" width="6.6640625" style="4" bestFit="1" customWidth="1"/>
    <col min="7" max="7" width="9.83203125" style="6" customWidth="1"/>
    <col min="8" max="8" width="11" style="6" bestFit="1" customWidth="1"/>
    <col min="9" max="1014" width="8.6640625" style="1" customWidth="1"/>
    <col min="1015" max="16384" width="9.33203125" style="1"/>
  </cols>
  <sheetData>
    <row r="1" spans="1:8" ht="27.7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7.75" customHeight="1" thickBot="1">
      <c r="A2" s="172" t="s">
        <v>184</v>
      </c>
      <c r="B2" s="172"/>
      <c r="C2" s="172"/>
      <c r="D2" s="172"/>
      <c r="E2" s="172"/>
      <c r="F2" s="172"/>
      <c r="G2" s="172"/>
      <c r="H2" s="175"/>
    </row>
    <row r="3" spans="1:8" s="4" customFormat="1" ht="27" customHeight="1">
      <c r="A3" s="11" t="s">
        <v>0</v>
      </c>
      <c r="B3" s="176" t="s">
        <v>1</v>
      </c>
      <c r="C3" s="176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2.5999999999999999E-2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5.2</v>
      </c>
      <c r="G6" s="5"/>
      <c r="H6" s="27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0.52</v>
      </c>
      <c r="G7" s="5"/>
      <c r="H7" s="27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102</v>
      </c>
      <c r="E8" s="9" t="s">
        <v>56</v>
      </c>
      <c r="F8" s="7">
        <v>27.17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103</v>
      </c>
      <c r="E9" s="9" t="s">
        <v>56</v>
      </c>
      <c r="F9" s="7">
        <v>1.4300000000000002</v>
      </c>
      <c r="G9" s="5"/>
      <c r="H9" s="27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4.29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107</v>
      </c>
      <c r="E11" s="9" t="s">
        <v>57</v>
      </c>
      <c r="F11" s="7">
        <v>6.55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108</v>
      </c>
      <c r="E12" s="9" t="s">
        <v>57</v>
      </c>
      <c r="F12" s="7">
        <v>0.34</v>
      </c>
      <c r="G12" s="5"/>
      <c r="H12" s="27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11.18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104</v>
      </c>
      <c r="E15" s="9" t="s">
        <v>56</v>
      </c>
      <c r="F15" s="7">
        <v>28.6</v>
      </c>
      <c r="G15" s="5"/>
      <c r="H15" s="27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88</v>
      </c>
      <c r="E16" s="9" t="s">
        <v>56</v>
      </c>
      <c r="F16" s="7">
        <v>22.1</v>
      </c>
      <c r="G16" s="5"/>
      <c r="H16" s="27"/>
    </row>
    <row r="17" spans="1:8" ht="48">
      <c r="A17" s="17">
        <f t="shared" ref="A17:A18" si="1">A16+1</f>
        <v>12</v>
      </c>
      <c r="B17" s="9" t="s">
        <v>28</v>
      </c>
      <c r="C17" s="9" t="s">
        <v>29</v>
      </c>
      <c r="D17" s="2" t="s">
        <v>111</v>
      </c>
      <c r="E17" s="9" t="s">
        <v>56</v>
      </c>
      <c r="F17" s="7">
        <v>6.5</v>
      </c>
      <c r="G17" s="5"/>
      <c r="H17" s="27"/>
    </row>
    <row r="18" spans="1:8" ht="48">
      <c r="A18" s="17">
        <f t="shared" si="1"/>
        <v>13</v>
      </c>
      <c r="B18" s="9" t="s">
        <v>61</v>
      </c>
      <c r="C18" s="9" t="s">
        <v>62</v>
      </c>
      <c r="D18" s="2" t="s">
        <v>112</v>
      </c>
      <c r="E18" s="9" t="s">
        <v>56</v>
      </c>
      <c r="F18" s="7">
        <v>28.6</v>
      </c>
      <c r="G18" s="5"/>
      <c r="H18" s="27"/>
    </row>
    <row r="19" spans="1:8" ht="14.25" customHeight="1">
      <c r="A19" s="15" t="s">
        <v>53</v>
      </c>
      <c r="B19" s="8">
        <v>3</v>
      </c>
      <c r="C19" s="161" t="s">
        <v>30</v>
      </c>
      <c r="D19" s="161"/>
      <c r="E19" s="10" t="s">
        <v>53</v>
      </c>
      <c r="F19" s="10" t="s">
        <v>53</v>
      </c>
      <c r="G19" s="10" t="s">
        <v>53</v>
      </c>
      <c r="H19" s="16" t="s">
        <v>53</v>
      </c>
    </row>
    <row r="20" spans="1:8" ht="24">
      <c r="A20" s="17">
        <f>A18+1</f>
        <v>14</v>
      </c>
      <c r="B20" s="9" t="s">
        <v>32</v>
      </c>
      <c r="C20" s="9" t="s">
        <v>31</v>
      </c>
      <c r="D20" s="2" t="s">
        <v>68</v>
      </c>
      <c r="E20" s="9" t="s">
        <v>57</v>
      </c>
      <c r="F20" s="7">
        <v>3.1</v>
      </c>
      <c r="G20" s="5"/>
      <c r="H20" s="27"/>
    </row>
    <row r="21" spans="1:8" ht="36.75" customHeight="1">
      <c r="A21" s="17">
        <f>A20+1</f>
        <v>15</v>
      </c>
      <c r="B21" s="9" t="s">
        <v>34</v>
      </c>
      <c r="C21" s="9" t="s">
        <v>33</v>
      </c>
      <c r="D21" s="2" t="s">
        <v>66</v>
      </c>
      <c r="E21" s="9" t="s">
        <v>55</v>
      </c>
      <c r="F21" s="7">
        <v>26</v>
      </c>
      <c r="G21" s="5"/>
      <c r="H21" s="27"/>
    </row>
    <row r="22" spans="1:8" ht="36.75" customHeight="1">
      <c r="A22" s="17">
        <f t="shared" ref="A22:A27" si="2">A21+1</f>
        <v>16</v>
      </c>
      <c r="B22" s="9" t="s">
        <v>36</v>
      </c>
      <c r="C22" s="9" t="s">
        <v>35</v>
      </c>
      <c r="D22" s="2" t="s">
        <v>327</v>
      </c>
      <c r="E22" s="9" t="s">
        <v>55</v>
      </c>
      <c r="F22" s="7">
        <v>5</v>
      </c>
      <c r="G22" s="5"/>
      <c r="H22" s="27"/>
    </row>
    <row r="23" spans="1:8" ht="38.25" customHeight="1">
      <c r="A23" s="17">
        <f t="shared" si="2"/>
        <v>17</v>
      </c>
      <c r="B23" s="9" t="s">
        <v>38</v>
      </c>
      <c r="C23" s="9" t="s">
        <v>37</v>
      </c>
      <c r="D23" s="2" t="s">
        <v>67</v>
      </c>
      <c r="E23" s="9" t="s">
        <v>55</v>
      </c>
      <c r="F23" s="7">
        <v>21</v>
      </c>
      <c r="G23" s="5"/>
      <c r="H23" s="27"/>
    </row>
    <row r="24" spans="1:8" ht="36">
      <c r="A24" s="17">
        <f t="shared" si="2"/>
        <v>18</v>
      </c>
      <c r="B24" s="9" t="s">
        <v>40</v>
      </c>
      <c r="C24" s="9" t="s">
        <v>39</v>
      </c>
      <c r="D24" s="2" t="s">
        <v>74</v>
      </c>
      <c r="E24" s="9" t="s">
        <v>56</v>
      </c>
      <c r="F24" s="7">
        <v>22.1</v>
      </c>
      <c r="G24" s="5"/>
      <c r="H24" s="27"/>
    </row>
    <row r="25" spans="1:8" ht="36">
      <c r="A25" s="17">
        <f t="shared" si="2"/>
        <v>19</v>
      </c>
      <c r="B25" s="9" t="s">
        <v>42</v>
      </c>
      <c r="C25" s="9" t="s">
        <v>41</v>
      </c>
      <c r="D25" s="2" t="s">
        <v>75</v>
      </c>
      <c r="E25" s="9" t="s">
        <v>56</v>
      </c>
      <c r="F25" s="7">
        <v>6.5</v>
      </c>
      <c r="G25" s="5"/>
      <c r="H25" s="27"/>
    </row>
    <row r="26" spans="1:8" ht="36.75" customHeight="1">
      <c r="A26" s="17">
        <f t="shared" si="2"/>
        <v>20</v>
      </c>
      <c r="B26" s="9" t="s">
        <v>45</v>
      </c>
      <c r="C26" s="9" t="s">
        <v>43</v>
      </c>
      <c r="D26" s="2" t="s">
        <v>44</v>
      </c>
      <c r="E26" s="9" t="s">
        <v>56</v>
      </c>
      <c r="F26" s="7">
        <v>5.2</v>
      </c>
      <c r="G26" s="5"/>
      <c r="H26" s="27"/>
    </row>
    <row r="27" spans="1:8" ht="60">
      <c r="A27" s="17">
        <f t="shared" si="2"/>
        <v>21</v>
      </c>
      <c r="B27" s="9" t="s">
        <v>63</v>
      </c>
      <c r="C27" s="9" t="s">
        <v>46</v>
      </c>
      <c r="D27" s="2" t="s">
        <v>97</v>
      </c>
      <c r="E27" s="9" t="s">
        <v>56</v>
      </c>
      <c r="F27" s="7">
        <v>5.2</v>
      </c>
      <c r="G27" s="5"/>
      <c r="H27" s="27"/>
    </row>
    <row r="28" spans="1:8" ht="15.75" customHeight="1">
      <c r="A28" s="15" t="s">
        <v>53</v>
      </c>
      <c r="B28" s="8">
        <v>4</v>
      </c>
      <c r="C28" s="161" t="s">
        <v>47</v>
      </c>
      <c r="D28" s="161"/>
      <c r="E28" s="10" t="s">
        <v>53</v>
      </c>
      <c r="F28" s="10" t="s">
        <v>53</v>
      </c>
      <c r="G28" s="10" t="s">
        <v>53</v>
      </c>
      <c r="H28" s="16" t="s">
        <v>53</v>
      </c>
    </row>
    <row r="29" spans="1:8" ht="49.5" customHeight="1">
      <c r="A29" s="17">
        <v>22</v>
      </c>
      <c r="B29" s="9" t="s">
        <v>70</v>
      </c>
      <c r="C29" s="9" t="s">
        <v>71</v>
      </c>
      <c r="D29" s="2" t="s">
        <v>326</v>
      </c>
      <c r="E29" s="9" t="s">
        <v>55</v>
      </c>
      <c r="F29" s="7">
        <v>3.4000000000000004</v>
      </c>
      <c r="G29" s="5"/>
      <c r="H29" s="18"/>
    </row>
    <row r="30" spans="1:8" ht="49.5" customHeight="1">
      <c r="A30" s="17">
        <v>23</v>
      </c>
      <c r="B30" s="9" t="s">
        <v>64</v>
      </c>
      <c r="C30" s="9" t="s">
        <v>50</v>
      </c>
      <c r="D30" s="2" t="s">
        <v>325</v>
      </c>
      <c r="E30" s="9" t="s">
        <v>56</v>
      </c>
      <c r="F30" s="7">
        <v>24</v>
      </c>
      <c r="G30" s="5"/>
      <c r="H30" s="27"/>
    </row>
    <row r="31" spans="1:8" ht="16.5" customHeight="1">
      <c r="A31" s="15" t="s">
        <v>53</v>
      </c>
      <c r="B31" s="8">
        <v>5</v>
      </c>
      <c r="C31" s="161" t="s">
        <v>99</v>
      </c>
      <c r="D31" s="161"/>
      <c r="E31" s="10" t="s">
        <v>53</v>
      </c>
      <c r="F31" s="10" t="s">
        <v>53</v>
      </c>
      <c r="G31" s="10" t="s">
        <v>53</v>
      </c>
      <c r="H31" s="16" t="s">
        <v>53</v>
      </c>
    </row>
    <row r="32" spans="1:8" ht="49.5" customHeight="1">
      <c r="A32" s="23">
        <v>24</v>
      </c>
      <c r="B32" s="3" t="s">
        <v>200</v>
      </c>
      <c r="C32" s="2" t="s">
        <v>198</v>
      </c>
      <c r="D32" s="2" t="s">
        <v>199</v>
      </c>
      <c r="E32" s="9" t="s">
        <v>78</v>
      </c>
      <c r="F32" s="7">
        <v>2</v>
      </c>
      <c r="G32" s="5"/>
      <c r="H32" s="18"/>
    </row>
    <row r="33" spans="1:8" ht="12.75" hidden="1" customHeight="1">
      <c r="A33" s="162" t="s">
        <v>84</v>
      </c>
      <c r="B33" s="163"/>
      <c r="C33" s="163"/>
      <c r="D33" s="163"/>
      <c r="E33" s="163"/>
      <c r="F33" s="163"/>
      <c r="G33" s="163"/>
      <c r="H33" s="34">
        <f>SUM(H5:H32)</f>
        <v>0</v>
      </c>
    </row>
    <row r="34" spans="1:8" ht="12.75" hidden="1" customHeight="1">
      <c r="A34" s="164" t="s">
        <v>106</v>
      </c>
      <c r="B34" s="165"/>
      <c r="C34" s="165"/>
      <c r="D34" s="165"/>
      <c r="E34" s="165"/>
      <c r="F34" s="165"/>
      <c r="G34" s="165"/>
      <c r="H34" s="35">
        <f>0.23*H33</f>
        <v>0</v>
      </c>
    </row>
    <row r="35" spans="1:8" ht="12.75" hidden="1" thickBot="1">
      <c r="A35" s="166" t="s">
        <v>83</v>
      </c>
      <c r="B35" s="167"/>
      <c r="C35" s="167"/>
      <c r="D35" s="167"/>
      <c r="E35" s="167"/>
      <c r="F35" s="167"/>
      <c r="G35" s="167"/>
      <c r="H35" s="33">
        <f>H34+H33</f>
        <v>0</v>
      </c>
    </row>
  </sheetData>
  <mergeCells count="11">
    <mergeCell ref="C19:D19"/>
    <mergeCell ref="A1:H1"/>
    <mergeCell ref="A2:H2"/>
    <mergeCell ref="B3:C3"/>
    <mergeCell ref="C4:D4"/>
    <mergeCell ref="C14:D14"/>
    <mergeCell ref="C28:D28"/>
    <mergeCell ref="C31:D31"/>
    <mergeCell ref="A33:G33"/>
    <mergeCell ref="A34:G34"/>
    <mergeCell ref="A35:G35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30" zoomScaleNormal="130" workbookViewId="0">
      <selection activeCell="L9" sqref="L9"/>
    </sheetView>
  </sheetViews>
  <sheetFormatPr defaultColWidth="9.33203125" defaultRowHeight="12"/>
  <cols>
    <col min="1" max="1" width="3.83203125" style="1" bestFit="1" customWidth="1"/>
    <col min="2" max="2" width="4.6640625" style="4" customWidth="1"/>
    <col min="3" max="3" width="10" style="4" customWidth="1"/>
    <col min="4" max="4" width="55" style="1" customWidth="1"/>
    <col min="5" max="5" width="4.5" style="4" bestFit="1" customWidth="1"/>
    <col min="6" max="6" width="6.6640625" style="4" bestFit="1" customWidth="1"/>
    <col min="7" max="7" width="10" style="6" bestFit="1" customWidth="1"/>
    <col min="8" max="8" width="12" style="6" bestFit="1" customWidth="1"/>
    <col min="9" max="1014" width="8.6640625" style="1" customWidth="1"/>
    <col min="1015" max="16384" width="9.33203125" style="1"/>
  </cols>
  <sheetData>
    <row r="1" spans="1:8" ht="27.75" customHeight="1" thickBot="1">
      <c r="A1" s="177" t="s">
        <v>324</v>
      </c>
      <c r="B1" s="178"/>
      <c r="C1" s="178"/>
      <c r="D1" s="178"/>
      <c r="E1" s="178"/>
      <c r="F1" s="178"/>
      <c r="G1" s="178"/>
      <c r="H1" s="179"/>
    </row>
    <row r="2" spans="1:8" ht="27.75" customHeight="1" thickBot="1">
      <c r="A2" s="172" t="s">
        <v>182</v>
      </c>
      <c r="B2" s="172"/>
      <c r="C2" s="172"/>
      <c r="D2" s="172"/>
      <c r="E2" s="172"/>
      <c r="F2" s="172"/>
      <c r="G2" s="172"/>
      <c r="H2" s="175"/>
    </row>
    <row r="3" spans="1:8" s="4" customFormat="1" ht="27" customHeight="1">
      <c r="A3" s="11" t="s">
        <v>0</v>
      </c>
      <c r="B3" s="176" t="s">
        <v>1</v>
      </c>
      <c r="C3" s="176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0.13600000000000001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27.200000000000003</v>
      </c>
      <c r="G6" s="5"/>
      <c r="H6" s="27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2.7200000000000006</v>
      </c>
      <c r="G7" s="5"/>
      <c r="H7" s="27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93</v>
      </c>
      <c r="E8" s="9" t="s">
        <v>56</v>
      </c>
      <c r="F8" s="7">
        <v>155.04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94</v>
      </c>
      <c r="E9" s="9" t="s">
        <v>56</v>
      </c>
      <c r="F9" s="7">
        <v>8.16</v>
      </c>
      <c r="G9" s="5"/>
      <c r="H9" s="27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24.479999999999997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114</v>
      </c>
      <c r="E11" s="9" t="s">
        <v>57</v>
      </c>
      <c r="F11" s="7">
        <v>40.65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115</v>
      </c>
      <c r="E12" s="9" t="s">
        <v>57</v>
      </c>
      <c r="F12" s="7">
        <v>2.14</v>
      </c>
      <c r="G12" s="5"/>
      <c r="H12" s="27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67.27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90</v>
      </c>
      <c r="E15" s="9" t="s">
        <v>56</v>
      </c>
      <c r="F15" s="7">
        <v>163.19999999999999</v>
      </c>
      <c r="G15" s="5"/>
      <c r="H15" s="27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116</v>
      </c>
      <c r="E16" s="9" t="s">
        <v>56</v>
      </c>
      <c r="F16" s="7">
        <v>149.19999999999999</v>
      </c>
      <c r="G16" s="5"/>
      <c r="H16" s="27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204</v>
      </c>
      <c r="E17" s="9" t="s">
        <v>56</v>
      </c>
      <c r="F17" s="7">
        <v>14</v>
      </c>
      <c r="G17" s="5"/>
      <c r="H17" s="27"/>
    </row>
    <row r="18" spans="1:8" ht="14.25" customHeight="1">
      <c r="A18" s="15" t="s">
        <v>53</v>
      </c>
      <c r="B18" s="8">
        <v>3</v>
      </c>
      <c r="C18" s="161" t="s">
        <v>30</v>
      </c>
      <c r="D18" s="161"/>
      <c r="E18" s="10" t="s">
        <v>53</v>
      </c>
      <c r="F18" s="10" t="s">
        <v>53</v>
      </c>
      <c r="G18" s="10" t="s">
        <v>53</v>
      </c>
      <c r="H18" s="16" t="s">
        <v>53</v>
      </c>
    </row>
    <row r="19" spans="1:8" ht="24">
      <c r="A19" s="17">
        <f>A17+1</f>
        <v>13</v>
      </c>
      <c r="B19" s="9" t="s">
        <v>32</v>
      </c>
      <c r="C19" s="9" t="s">
        <v>31</v>
      </c>
      <c r="D19" s="2" t="s">
        <v>68</v>
      </c>
      <c r="E19" s="9" t="s">
        <v>57</v>
      </c>
      <c r="F19" s="7">
        <v>15.98</v>
      </c>
      <c r="G19" s="5"/>
      <c r="H19" s="27"/>
    </row>
    <row r="20" spans="1:8" ht="36.75" customHeight="1">
      <c r="A20" s="17">
        <f>A19+1</f>
        <v>14</v>
      </c>
      <c r="B20" s="9" t="s">
        <v>34</v>
      </c>
      <c r="C20" s="9" t="s">
        <v>33</v>
      </c>
      <c r="D20" s="2" t="s">
        <v>66</v>
      </c>
      <c r="E20" s="9" t="s">
        <v>55</v>
      </c>
      <c r="F20" s="7">
        <v>136</v>
      </c>
      <c r="G20" s="5"/>
      <c r="H20" s="27"/>
    </row>
    <row r="21" spans="1:8" ht="36.75" customHeight="1">
      <c r="A21" s="17">
        <f t="shared" ref="A21:A26" si="2">A20+1</f>
        <v>15</v>
      </c>
      <c r="B21" s="9" t="s">
        <v>36</v>
      </c>
      <c r="C21" s="9" t="s">
        <v>35</v>
      </c>
      <c r="D21" s="2" t="s">
        <v>132</v>
      </c>
      <c r="E21" s="9" t="s">
        <v>55</v>
      </c>
      <c r="F21" s="7">
        <v>10</v>
      </c>
      <c r="G21" s="5"/>
      <c r="H21" s="27"/>
    </row>
    <row r="22" spans="1:8" ht="38.25" customHeight="1">
      <c r="A22" s="17">
        <f t="shared" si="2"/>
        <v>16</v>
      </c>
      <c r="B22" s="9" t="s">
        <v>38</v>
      </c>
      <c r="C22" s="9" t="s">
        <v>37</v>
      </c>
      <c r="D22" s="2" t="s">
        <v>67</v>
      </c>
      <c r="E22" s="9" t="s">
        <v>55</v>
      </c>
      <c r="F22" s="7">
        <v>126</v>
      </c>
      <c r="G22" s="5"/>
      <c r="H22" s="27"/>
    </row>
    <row r="23" spans="1:8" ht="24">
      <c r="A23" s="17">
        <f t="shared" si="2"/>
        <v>17</v>
      </c>
      <c r="B23" s="9" t="s">
        <v>40</v>
      </c>
      <c r="C23" s="9" t="s">
        <v>39</v>
      </c>
      <c r="D23" s="2" t="s">
        <v>133</v>
      </c>
      <c r="E23" s="9" t="s">
        <v>56</v>
      </c>
      <c r="F23" s="7">
        <v>149.19999999999999</v>
      </c>
      <c r="G23" s="5"/>
      <c r="H23" s="27"/>
    </row>
    <row r="24" spans="1:8" ht="36">
      <c r="A24" s="17">
        <f t="shared" si="2"/>
        <v>18</v>
      </c>
      <c r="B24" s="9" t="s">
        <v>42</v>
      </c>
      <c r="C24" s="9" t="s">
        <v>41</v>
      </c>
      <c r="D24" s="2" t="s">
        <v>75</v>
      </c>
      <c r="E24" s="9" t="s">
        <v>56</v>
      </c>
      <c r="F24" s="7">
        <v>14</v>
      </c>
      <c r="G24" s="5"/>
      <c r="H24" s="27"/>
    </row>
    <row r="25" spans="1:8" ht="36.75" customHeight="1">
      <c r="A25" s="17">
        <f t="shared" si="2"/>
        <v>19</v>
      </c>
      <c r="B25" s="9" t="s">
        <v>45</v>
      </c>
      <c r="C25" s="9" t="s">
        <v>43</v>
      </c>
      <c r="D25" s="2" t="s">
        <v>44</v>
      </c>
      <c r="E25" s="9" t="s">
        <v>56</v>
      </c>
      <c r="F25" s="7">
        <v>27.200000000000003</v>
      </c>
      <c r="G25" s="5"/>
      <c r="H25" s="27"/>
    </row>
    <row r="26" spans="1:8" ht="60">
      <c r="A26" s="17">
        <f t="shared" si="2"/>
        <v>20</v>
      </c>
      <c r="B26" s="9" t="s">
        <v>63</v>
      </c>
      <c r="C26" s="9" t="s">
        <v>46</v>
      </c>
      <c r="D26" s="2" t="s">
        <v>97</v>
      </c>
      <c r="E26" s="9" t="s">
        <v>56</v>
      </c>
      <c r="F26" s="7">
        <v>27.200000000000003</v>
      </c>
      <c r="G26" s="5"/>
      <c r="H26" s="27"/>
    </row>
    <row r="27" spans="1:8" ht="15.75" customHeight="1">
      <c r="A27" s="15" t="s">
        <v>53</v>
      </c>
      <c r="B27" s="8">
        <v>4</v>
      </c>
      <c r="C27" s="161" t="s">
        <v>47</v>
      </c>
      <c r="D27" s="161"/>
      <c r="E27" s="10" t="s">
        <v>53</v>
      </c>
      <c r="F27" s="10" t="s">
        <v>53</v>
      </c>
      <c r="G27" s="10" t="s">
        <v>53</v>
      </c>
      <c r="H27" s="16" t="s">
        <v>53</v>
      </c>
    </row>
    <row r="28" spans="1:8" ht="36">
      <c r="A28" s="17">
        <f>A26+1</f>
        <v>21</v>
      </c>
      <c r="B28" s="9" t="s">
        <v>49</v>
      </c>
      <c r="C28" s="9" t="s">
        <v>48</v>
      </c>
      <c r="D28" s="41" t="s">
        <v>69</v>
      </c>
      <c r="E28" s="9" t="s">
        <v>55</v>
      </c>
      <c r="F28" s="7">
        <v>126</v>
      </c>
      <c r="G28" s="5"/>
      <c r="H28" s="27"/>
    </row>
    <row r="29" spans="1:8" ht="48">
      <c r="A29" s="17">
        <v>22</v>
      </c>
      <c r="B29" s="9" t="s">
        <v>64</v>
      </c>
      <c r="C29" s="9" t="s">
        <v>50</v>
      </c>
      <c r="D29" s="2" t="s">
        <v>328</v>
      </c>
      <c r="E29" s="9" t="s">
        <v>56</v>
      </c>
      <c r="F29" s="7">
        <v>172</v>
      </c>
      <c r="G29" s="5"/>
      <c r="H29" s="27"/>
    </row>
    <row r="30" spans="1:8" ht="48">
      <c r="A30" s="17">
        <v>22</v>
      </c>
      <c r="B30" s="9" t="s">
        <v>70</v>
      </c>
      <c r="C30" s="9" t="s">
        <v>71</v>
      </c>
      <c r="D30" s="2" t="s">
        <v>181</v>
      </c>
      <c r="E30" s="9" t="s">
        <v>55</v>
      </c>
      <c r="F30" s="7">
        <v>5.3999999999999995</v>
      </c>
      <c r="G30" s="5"/>
      <c r="H30" s="27"/>
    </row>
    <row r="31" spans="1:8" ht="36" hidden="1">
      <c r="A31" s="17">
        <f t="shared" ref="A31:A34" si="3">A30+1</f>
        <v>23</v>
      </c>
      <c r="B31" s="9" t="s">
        <v>72</v>
      </c>
      <c r="C31" s="9" t="s">
        <v>73</v>
      </c>
      <c r="D31" s="2" t="s">
        <v>113</v>
      </c>
      <c r="E31" s="9" t="s">
        <v>55</v>
      </c>
      <c r="F31" s="7">
        <v>0</v>
      </c>
      <c r="G31" s="5"/>
      <c r="H31" s="27"/>
    </row>
    <row r="32" spans="1:8" ht="36" hidden="1">
      <c r="A32" s="17">
        <f t="shared" si="3"/>
        <v>24</v>
      </c>
      <c r="B32" s="9" t="s">
        <v>76</v>
      </c>
      <c r="C32" s="9" t="s">
        <v>73</v>
      </c>
      <c r="D32" s="2" t="s">
        <v>87</v>
      </c>
      <c r="E32" s="9" t="s">
        <v>57</v>
      </c>
      <c r="F32" s="7">
        <v>0</v>
      </c>
      <c r="G32" s="5"/>
      <c r="H32" s="27"/>
    </row>
    <row r="33" spans="1:8" ht="39.75" hidden="1" customHeight="1">
      <c r="A33" s="17">
        <f t="shared" si="3"/>
        <v>25</v>
      </c>
      <c r="B33" s="9" t="s">
        <v>77</v>
      </c>
      <c r="C33" s="9" t="s">
        <v>81</v>
      </c>
      <c r="D33" s="2" t="s">
        <v>82</v>
      </c>
      <c r="E33" s="9" t="s">
        <v>55</v>
      </c>
      <c r="F33" s="7">
        <v>0</v>
      </c>
      <c r="G33" s="5"/>
      <c r="H33" s="27"/>
    </row>
    <row r="34" spans="1:8" ht="42" hidden="1" customHeight="1">
      <c r="A34" s="17">
        <f t="shared" si="3"/>
        <v>26</v>
      </c>
      <c r="B34" s="9" t="s">
        <v>80</v>
      </c>
      <c r="C34" s="9" t="s">
        <v>79</v>
      </c>
      <c r="D34" s="2" t="s">
        <v>117</v>
      </c>
      <c r="E34" s="9" t="s">
        <v>78</v>
      </c>
      <c r="F34" s="7">
        <v>0</v>
      </c>
      <c r="G34" s="5"/>
      <c r="H34" s="27"/>
    </row>
    <row r="35" spans="1:8" ht="36.75" customHeight="1">
      <c r="A35" s="17">
        <v>23</v>
      </c>
      <c r="B35" s="9" t="s">
        <v>85</v>
      </c>
      <c r="C35" s="9" t="s">
        <v>86</v>
      </c>
      <c r="D35" s="2" t="s">
        <v>124</v>
      </c>
      <c r="E35" s="9" t="s">
        <v>57</v>
      </c>
      <c r="F35" s="7">
        <v>36.720000000000006</v>
      </c>
      <c r="G35" s="5"/>
      <c r="H35" s="27"/>
    </row>
    <row r="36" spans="1:8" ht="12.75" hidden="1">
      <c r="A36" s="15" t="s">
        <v>53</v>
      </c>
      <c r="B36" s="8">
        <v>5</v>
      </c>
      <c r="C36" s="161" t="s">
        <v>99</v>
      </c>
      <c r="D36" s="161"/>
      <c r="E36" s="10" t="s">
        <v>53</v>
      </c>
      <c r="F36" s="10" t="s">
        <v>53</v>
      </c>
      <c r="G36" s="10" t="s">
        <v>53</v>
      </c>
      <c r="H36" s="16" t="s">
        <v>53</v>
      </c>
    </row>
    <row r="37" spans="1:8" ht="48" hidden="1">
      <c r="A37" s="23">
        <v>24</v>
      </c>
      <c r="B37" s="3" t="s">
        <v>105</v>
      </c>
      <c r="C37" s="9" t="s">
        <v>100</v>
      </c>
      <c r="D37" s="2" t="s">
        <v>232</v>
      </c>
      <c r="E37" s="19" t="s">
        <v>205</v>
      </c>
      <c r="F37" s="7">
        <v>1</v>
      </c>
      <c r="G37" s="5">
        <v>0</v>
      </c>
      <c r="H37" s="27">
        <f>ROUND(F37*G37,2)</f>
        <v>0</v>
      </c>
    </row>
    <row r="38" spans="1:8" ht="12.75" hidden="1" customHeight="1">
      <c r="A38" s="162" t="s">
        <v>84</v>
      </c>
      <c r="B38" s="163"/>
      <c r="C38" s="163"/>
      <c r="D38" s="163"/>
      <c r="E38" s="163"/>
      <c r="F38" s="163"/>
      <c r="G38" s="163"/>
      <c r="H38" s="34">
        <f>SUM(H5:H37)</f>
        <v>0</v>
      </c>
    </row>
    <row r="39" spans="1:8" ht="12.75" hidden="1" customHeight="1">
      <c r="A39" s="164" t="s">
        <v>106</v>
      </c>
      <c r="B39" s="165"/>
      <c r="C39" s="165"/>
      <c r="D39" s="165"/>
      <c r="E39" s="165"/>
      <c r="F39" s="165"/>
      <c r="G39" s="165"/>
      <c r="H39" s="35">
        <f>0.23*H38</f>
        <v>0</v>
      </c>
    </row>
    <row r="40" spans="1:8" ht="12.75" hidden="1" customHeight="1" thickBot="1">
      <c r="A40" s="166" t="s">
        <v>83</v>
      </c>
      <c r="B40" s="167"/>
      <c r="C40" s="167"/>
      <c r="D40" s="167"/>
      <c r="E40" s="167"/>
      <c r="F40" s="167"/>
      <c r="G40" s="167"/>
      <c r="H40" s="33">
        <f>H39+H38</f>
        <v>0</v>
      </c>
    </row>
  </sheetData>
  <mergeCells count="11">
    <mergeCell ref="C27:D27"/>
    <mergeCell ref="C36:D36"/>
    <mergeCell ref="A38:G38"/>
    <mergeCell ref="A39:G39"/>
    <mergeCell ref="A40:G40"/>
    <mergeCell ref="C18:D18"/>
    <mergeCell ref="A1:H1"/>
    <mergeCell ref="A2:H2"/>
    <mergeCell ref="B3:C3"/>
    <mergeCell ref="C4:D4"/>
    <mergeCell ref="C14:D14"/>
  </mergeCells>
  <pageMargins left="0.51181102362204722" right="0.31496062992125984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zoomScale="140" zoomScaleNormal="140" workbookViewId="0">
      <selection activeCell="M15" sqref="M15"/>
    </sheetView>
  </sheetViews>
  <sheetFormatPr defaultRowHeight="12.75"/>
  <cols>
    <col min="1" max="1" width="3.5" bestFit="1" customWidth="1"/>
    <col min="2" max="2" width="9.1640625" bestFit="1" customWidth="1"/>
    <col min="3" max="3" width="59.5" style="39" customWidth="1"/>
    <col min="4" max="4" width="5.1640625" style="134" bestFit="1" customWidth="1"/>
    <col min="5" max="5" width="11.33203125" style="134" customWidth="1"/>
    <col min="6" max="6" width="7.6640625" style="134" bestFit="1" customWidth="1"/>
    <col min="7" max="7" width="11.1640625" style="134" bestFit="1" customWidth="1"/>
  </cols>
  <sheetData>
    <row r="1" spans="1:7" ht="30.75" customHeight="1" thickBot="1">
      <c r="A1" s="195" t="s">
        <v>324</v>
      </c>
      <c r="B1" s="196"/>
      <c r="C1" s="196"/>
      <c r="D1" s="196"/>
      <c r="E1" s="196"/>
      <c r="F1" s="196"/>
      <c r="G1" s="197"/>
    </row>
    <row r="2" spans="1:7">
      <c r="A2" s="198" t="s">
        <v>233</v>
      </c>
      <c r="B2" s="198"/>
      <c r="C2" s="198"/>
      <c r="D2" s="198"/>
      <c r="E2" s="198"/>
      <c r="F2" s="198"/>
      <c r="G2" s="198"/>
    </row>
    <row r="3" spans="1:7" ht="21" customHeight="1" thickBot="1">
      <c r="A3" s="199"/>
      <c r="B3" s="199"/>
      <c r="C3" s="199"/>
      <c r="D3" s="199"/>
      <c r="E3" s="199"/>
      <c r="F3" s="199"/>
      <c r="G3" s="199"/>
    </row>
    <row r="4" spans="1:7">
      <c r="A4" s="200" t="s">
        <v>136</v>
      </c>
      <c r="B4" s="202" t="s">
        <v>1</v>
      </c>
      <c r="C4" s="202" t="s">
        <v>137</v>
      </c>
      <c r="D4" s="204" t="s">
        <v>138</v>
      </c>
      <c r="E4" s="204" t="s">
        <v>139</v>
      </c>
      <c r="F4" s="206" t="s">
        <v>234</v>
      </c>
      <c r="G4" s="208" t="s">
        <v>235</v>
      </c>
    </row>
    <row r="5" spans="1:7">
      <c r="A5" s="201"/>
      <c r="B5" s="203"/>
      <c r="C5" s="203"/>
      <c r="D5" s="205"/>
      <c r="E5" s="205"/>
      <c r="F5" s="207"/>
      <c r="G5" s="209"/>
    </row>
    <row r="6" spans="1:7">
      <c r="A6" s="53"/>
      <c r="B6" s="54" t="s">
        <v>140</v>
      </c>
      <c r="C6" s="55" t="s">
        <v>236</v>
      </c>
      <c r="D6" s="56"/>
      <c r="E6" s="57"/>
      <c r="F6" s="130"/>
      <c r="G6" s="126"/>
    </row>
    <row r="7" spans="1:7">
      <c r="A7" s="58"/>
      <c r="B7" s="59" t="s">
        <v>141</v>
      </c>
      <c r="C7" s="60" t="s">
        <v>142</v>
      </c>
      <c r="D7" s="61"/>
      <c r="E7" s="61"/>
      <c r="F7" s="61"/>
      <c r="G7" s="62"/>
    </row>
    <row r="8" spans="1:7" ht="56.25">
      <c r="A8" s="63">
        <v>1</v>
      </c>
      <c r="B8" s="64"/>
      <c r="C8" s="65" t="s">
        <v>237</v>
      </c>
      <c r="D8" s="66" t="s">
        <v>54</v>
      </c>
      <c r="E8" s="67">
        <v>9.2999999999999999E-2</v>
      </c>
      <c r="F8" s="90"/>
      <c r="G8" s="127"/>
    </row>
    <row r="9" spans="1:7" ht="33.75">
      <c r="A9" s="63">
        <v>2</v>
      </c>
      <c r="B9" s="68"/>
      <c r="C9" s="69" t="s">
        <v>238</v>
      </c>
      <c r="D9" s="70" t="s">
        <v>205</v>
      </c>
      <c r="E9" s="71">
        <v>1</v>
      </c>
      <c r="F9" s="90"/>
      <c r="G9" s="127"/>
    </row>
    <row r="10" spans="1:7">
      <c r="A10" s="72"/>
      <c r="B10" s="73" t="s">
        <v>143</v>
      </c>
      <c r="C10" s="60" t="s">
        <v>144</v>
      </c>
      <c r="D10" s="74"/>
      <c r="E10" s="75"/>
      <c r="F10" s="75"/>
      <c r="G10" s="76"/>
    </row>
    <row r="11" spans="1:7" ht="22.5">
      <c r="A11" s="77">
        <v>3</v>
      </c>
      <c r="B11" s="78"/>
      <c r="C11" s="79" t="s">
        <v>239</v>
      </c>
      <c r="D11" s="80" t="s">
        <v>145</v>
      </c>
      <c r="E11" s="81">
        <v>27.9</v>
      </c>
      <c r="F11" s="104"/>
      <c r="G11" s="127"/>
    </row>
    <row r="12" spans="1:7">
      <c r="A12" s="77">
        <v>4</v>
      </c>
      <c r="B12" s="78"/>
      <c r="C12" s="79" t="s">
        <v>240</v>
      </c>
      <c r="D12" s="80" t="s">
        <v>175</v>
      </c>
      <c r="E12" s="81">
        <v>9.3500000000000014</v>
      </c>
      <c r="F12" s="104"/>
      <c r="G12" s="127"/>
    </row>
    <row r="13" spans="1:7">
      <c r="A13" s="82"/>
      <c r="B13" s="83" t="s">
        <v>146</v>
      </c>
      <c r="C13" s="84" t="s">
        <v>147</v>
      </c>
      <c r="D13" s="85"/>
      <c r="E13" s="86"/>
      <c r="F13" s="87"/>
      <c r="G13" s="88"/>
    </row>
    <row r="14" spans="1:7">
      <c r="A14" s="72"/>
      <c r="B14" s="73" t="s">
        <v>148</v>
      </c>
      <c r="C14" s="60" t="s">
        <v>149</v>
      </c>
      <c r="D14" s="74"/>
      <c r="E14" s="89"/>
      <c r="F14" s="75"/>
      <c r="G14" s="76"/>
    </row>
    <row r="15" spans="1:7" ht="22.5">
      <c r="A15" s="63">
        <v>5</v>
      </c>
      <c r="B15" s="68"/>
      <c r="C15" s="69" t="s">
        <v>241</v>
      </c>
      <c r="D15" s="70" t="s">
        <v>145</v>
      </c>
      <c r="E15" s="90">
        <v>190.64999999999998</v>
      </c>
      <c r="F15" s="90"/>
      <c r="G15" s="127"/>
    </row>
    <row r="16" spans="1:7" ht="31.15" customHeight="1">
      <c r="A16" s="63">
        <v>6</v>
      </c>
      <c r="B16" s="91"/>
      <c r="C16" s="69" t="s">
        <v>329</v>
      </c>
      <c r="D16" s="70" t="s">
        <v>175</v>
      </c>
      <c r="E16" s="90">
        <v>45</v>
      </c>
      <c r="F16" s="90"/>
      <c r="G16" s="127"/>
    </row>
    <row r="17" spans="1:7">
      <c r="A17" s="82"/>
      <c r="B17" s="83" t="s">
        <v>150</v>
      </c>
      <c r="C17" s="84" t="s">
        <v>151</v>
      </c>
      <c r="D17" s="85"/>
      <c r="E17" s="86"/>
      <c r="F17" s="87"/>
      <c r="G17" s="88"/>
    </row>
    <row r="18" spans="1:7">
      <c r="A18" s="72"/>
      <c r="B18" s="73" t="s">
        <v>152</v>
      </c>
      <c r="C18" s="60" t="s">
        <v>242</v>
      </c>
      <c r="D18" s="74"/>
      <c r="E18" s="89"/>
      <c r="F18" s="75"/>
      <c r="G18" s="76"/>
    </row>
    <row r="19" spans="1:7" ht="33.75" hidden="1">
      <c r="A19" s="63">
        <v>8</v>
      </c>
      <c r="B19" s="91"/>
      <c r="C19" s="92" t="s">
        <v>243</v>
      </c>
      <c r="D19" s="70" t="s">
        <v>177</v>
      </c>
      <c r="E19" s="71">
        <v>0</v>
      </c>
      <c r="F19" s="90">
        <v>160</v>
      </c>
      <c r="G19" s="127">
        <f t="shared" ref="G19" si="0">F19*E19</f>
        <v>0</v>
      </c>
    </row>
    <row r="20" spans="1:7" ht="22.5">
      <c r="A20" s="63">
        <v>7</v>
      </c>
      <c r="B20" s="91"/>
      <c r="C20" s="92" t="s">
        <v>244</v>
      </c>
      <c r="D20" s="70" t="s">
        <v>177</v>
      </c>
      <c r="E20" s="71">
        <v>82</v>
      </c>
      <c r="F20" s="90"/>
      <c r="G20" s="127"/>
    </row>
    <row r="21" spans="1:7">
      <c r="A21" s="82"/>
      <c r="B21" s="83" t="s">
        <v>154</v>
      </c>
      <c r="C21" s="84" t="s">
        <v>155</v>
      </c>
      <c r="D21" s="85"/>
      <c r="E21" s="86"/>
      <c r="F21" s="87"/>
      <c r="G21" s="88"/>
    </row>
    <row r="22" spans="1:7">
      <c r="A22" s="72"/>
      <c r="B22" s="73" t="s">
        <v>156</v>
      </c>
      <c r="C22" s="60" t="s">
        <v>157</v>
      </c>
      <c r="D22" s="74"/>
      <c r="E22" s="89"/>
      <c r="F22" s="75"/>
      <c r="G22" s="76"/>
    </row>
    <row r="23" spans="1:7" ht="22.5">
      <c r="A23" s="63">
        <v>8</v>
      </c>
      <c r="B23" s="68"/>
      <c r="C23" s="69" t="s">
        <v>245</v>
      </c>
      <c r="D23" s="70" t="s">
        <v>145</v>
      </c>
      <c r="E23" s="71">
        <v>168</v>
      </c>
      <c r="F23" s="90"/>
      <c r="G23" s="127"/>
    </row>
    <row r="24" spans="1:7" ht="22.5" hidden="1">
      <c r="A24" s="72"/>
      <c r="B24" s="73" t="s">
        <v>246</v>
      </c>
      <c r="C24" s="60" t="s">
        <v>247</v>
      </c>
      <c r="D24" s="74"/>
      <c r="E24" s="89"/>
      <c r="F24" s="75"/>
      <c r="G24" s="76"/>
    </row>
    <row r="25" spans="1:7" ht="22.5" hidden="1">
      <c r="A25" s="63">
        <v>11</v>
      </c>
      <c r="B25" s="68"/>
      <c r="C25" s="69" t="s">
        <v>248</v>
      </c>
      <c r="D25" s="70" t="s">
        <v>145</v>
      </c>
      <c r="E25" s="71"/>
      <c r="F25" s="90">
        <v>1.5</v>
      </c>
      <c r="G25" s="127">
        <f t="shared" ref="G25" si="1">F25*E25</f>
        <v>0</v>
      </c>
    </row>
    <row r="26" spans="1:7" ht="22.5">
      <c r="A26" s="72"/>
      <c r="B26" s="73" t="s">
        <v>158</v>
      </c>
      <c r="C26" s="60" t="s">
        <v>159</v>
      </c>
      <c r="D26" s="74"/>
      <c r="E26" s="74"/>
      <c r="F26" s="74"/>
      <c r="G26" s="147"/>
    </row>
    <row r="27" spans="1:7">
      <c r="A27" s="93">
        <v>9</v>
      </c>
      <c r="B27" s="94"/>
      <c r="C27" s="69" t="s">
        <v>249</v>
      </c>
      <c r="D27" s="70" t="s">
        <v>145</v>
      </c>
      <c r="E27" s="90">
        <v>27.9</v>
      </c>
      <c r="F27" s="90"/>
      <c r="G27" s="127"/>
    </row>
    <row r="28" spans="1:7" ht="22.5">
      <c r="A28" s="72"/>
      <c r="B28" s="73" t="s">
        <v>160</v>
      </c>
      <c r="C28" s="60" t="s">
        <v>161</v>
      </c>
      <c r="D28" s="74"/>
      <c r="E28" s="74"/>
      <c r="F28" s="74"/>
      <c r="G28" s="147"/>
    </row>
    <row r="29" spans="1:7" ht="33.75">
      <c r="A29" s="93">
        <v>10</v>
      </c>
      <c r="B29" s="94"/>
      <c r="C29" s="69" t="s">
        <v>250</v>
      </c>
      <c r="D29" s="70" t="s">
        <v>145</v>
      </c>
      <c r="E29" s="90">
        <v>168</v>
      </c>
      <c r="F29" s="131"/>
      <c r="G29" s="127"/>
    </row>
    <row r="30" spans="1:7">
      <c r="A30" s="82"/>
      <c r="B30" s="83" t="s">
        <v>162</v>
      </c>
      <c r="C30" s="84" t="s">
        <v>163</v>
      </c>
      <c r="D30" s="85"/>
      <c r="E30" s="85"/>
      <c r="F30" s="85"/>
      <c r="G30" s="148"/>
    </row>
    <row r="31" spans="1:7">
      <c r="A31" s="72"/>
      <c r="B31" s="73" t="s">
        <v>251</v>
      </c>
      <c r="C31" s="60" t="s">
        <v>252</v>
      </c>
      <c r="D31" s="74"/>
      <c r="E31" s="74"/>
      <c r="F31" s="74"/>
      <c r="G31" s="147"/>
    </row>
    <row r="32" spans="1:7" ht="22.5">
      <c r="A32" s="63">
        <v>11</v>
      </c>
      <c r="B32" s="68"/>
      <c r="C32" s="92" t="s">
        <v>253</v>
      </c>
      <c r="D32" s="70" t="s">
        <v>145</v>
      </c>
      <c r="E32" s="71">
        <v>27.9</v>
      </c>
      <c r="F32" s="90"/>
      <c r="G32" s="127"/>
    </row>
    <row r="33" spans="1:7">
      <c r="A33" s="72"/>
      <c r="B33" s="73" t="s">
        <v>164</v>
      </c>
      <c r="C33" s="60" t="s">
        <v>165</v>
      </c>
      <c r="D33" s="74"/>
      <c r="E33" s="74"/>
      <c r="F33" s="74"/>
      <c r="G33" s="147"/>
    </row>
    <row r="34" spans="1:7" ht="22.5">
      <c r="A34" s="63">
        <v>12</v>
      </c>
      <c r="B34" s="68"/>
      <c r="C34" s="92" t="s">
        <v>254</v>
      </c>
      <c r="D34" s="70" t="s">
        <v>145</v>
      </c>
      <c r="E34" s="71">
        <v>27.9</v>
      </c>
      <c r="F34" s="90"/>
      <c r="G34" s="127"/>
    </row>
    <row r="35" spans="1:7">
      <c r="A35" s="72"/>
      <c r="B35" s="73" t="s">
        <v>166</v>
      </c>
      <c r="C35" s="60" t="s">
        <v>167</v>
      </c>
      <c r="D35" s="74"/>
      <c r="E35" s="74"/>
      <c r="F35" s="74"/>
      <c r="G35" s="147"/>
    </row>
    <row r="36" spans="1:7" ht="33.75">
      <c r="A36" s="63">
        <v>13</v>
      </c>
      <c r="B36" s="91"/>
      <c r="C36" s="92" t="s">
        <v>168</v>
      </c>
      <c r="D36" s="70" t="s">
        <v>145</v>
      </c>
      <c r="E36" s="71">
        <v>168</v>
      </c>
      <c r="F36" s="131"/>
      <c r="G36" s="127"/>
    </row>
    <row r="37" spans="1:7" ht="22.5">
      <c r="A37" s="63">
        <v>14</v>
      </c>
      <c r="B37" s="91"/>
      <c r="C37" s="69" t="s">
        <v>255</v>
      </c>
      <c r="D37" s="70" t="s">
        <v>256</v>
      </c>
      <c r="E37" s="144">
        <v>0</v>
      </c>
      <c r="F37" s="135"/>
      <c r="G37" s="127"/>
    </row>
    <row r="38" spans="1:7" ht="33.75">
      <c r="A38" s="63">
        <v>15</v>
      </c>
      <c r="B38" s="91"/>
      <c r="C38" s="92" t="s">
        <v>257</v>
      </c>
      <c r="D38" s="70" t="s">
        <v>145</v>
      </c>
      <c r="E38" s="71">
        <v>1.7999999999999998</v>
      </c>
      <c r="F38" s="131"/>
      <c r="G38" s="127"/>
    </row>
    <row r="39" spans="1:7" ht="33.75" hidden="1">
      <c r="A39" s="63">
        <v>19</v>
      </c>
      <c r="B39" s="91"/>
      <c r="C39" s="92" t="s">
        <v>258</v>
      </c>
      <c r="D39" s="70" t="s">
        <v>145</v>
      </c>
      <c r="E39" s="90">
        <v>0</v>
      </c>
      <c r="F39" s="131">
        <v>164</v>
      </c>
      <c r="G39" s="127">
        <f t="shared" ref="G39" si="2">ROUND(F39*E39,2)</f>
        <v>0</v>
      </c>
    </row>
    <row r="40" spans="1:7">
      <c r="A40" s="82"/>
      <c r="B40" s="83" t="s">
        <v>169</v>
      </c>
      <c r="C40" s="84" t="s">
        <v>170</v>
      </c>
      <c r="D40" s="85"/>
      <c r="E40" s="86"/>
      <c r="F40" s="87"/>
      <c r="G40" s="88"/>
    </row>
    <row r="41" spans="1:7">
      <c r="A41" s="72"/>
      <c r="B41" s="73" t="s">
        <v>131</v>
      </c>
      <c r="C41" s="95" t="s">
        <v>259</v>
      </c>
      <c r="D41" s="96"/>
      <c r="E41" s="89"/>
      <c r="F41" s="75"/>
      <c r="G41" s="76"/>
    </row>
    <row r="42" spans="1:7" ht="45">
      <c r="A42" s="63">
        <v>16</v>
      </c>
      <c r="B42" s="68"/>
      <c r="C42" s="92" t="s">
        <v>260</v>
      </c>
      <c r="D42" s="70" t="s">
        <v>145</v>
      </c>
      <c r="E42" s="71">
        <v>180.4</v>
      </c>
      <c r="F42" s="90"/>
      <c r="G42" s="127"/>
    </row>
    <row r="43" spans="1:7">
      <c r="A43" s="82"/>
      <c r="B43" s="83" t="s">
        <v>261</v>
      </c>
      <c r="C43" s="84" t="s">
        <v>262</v>
      </c>
      <c r="D43" s="85"/>
      <c r="E43" s="86"/>
      <c r="F43" s="87"/>
      <c r="G43" s="88"/>
    </row>
    <row r="44" spans="1:7">
      <c r="A44" s="72"/>
      <c r="B44" s="73" t="s">
        <v>263</v>
      </c>
      <c r="C44" s="95" t="s">
        <v>264</v>
      </c>
      <c r="D44" s="96"/>
      <c r="E44" s="89"/>
      <c r="F44" s="75"/>
      <c r="G44" s="76"/>
    </row>
    <row r="45" spans="1:7">
      <c r="A45" s="63">
        <v>17</v>
      </c>
      <c r="B45" s="68"/>
      <c r="C45" s="92" t="s">
        <v>265</v>
      </c>
      <c r="D45" s="70" t="s">
        <v>55</v>
      </c>
      <c r="E45" s="71">
        <v>88</v>
      </c>
      <c r="F45" s="90"/>
      <c r="G45" s="127"/>
    </row>
    <row r="46" spans="1:7">
      <c r="A46" s="82"/>
      <c r="B46" s="83" t="s">
        <v>173</v>
      </c>
      <c r="C46" s="84" t="s">
        <v>174</v>
      </c>
      <c r="D46" s="85"/>
      <c r="E46" s="86"/>
      <c r="F46" s="87"/>
      <c r="G46" s="88"/>
    </row>
    <row r="47" spans="1:7" ht="33.75">
      <c r="A47" s="93">
        <v>18</v>
      </c>
      <c r="B47" s="91"/>
      <c r="C47" s="69" t="s">
        <v>266</v>
      </c>
      <c r="D47" s="70" t="s">
        <v>175</v>
      </c>
      <c r="E47" s="90">
        <v>8.76</v>
      </c>
      <c r="F47" s="131"/>
      <c r="G47" s="127"/>
    </row>
    <row r="48" spans="1:7">
      <c r="A48" s="97"/>
      <c r="B48" s="145" t="s">
        <v>176</v>
      </c>
      <c r="C48" s="99" t="s">
        <v>267</v>
      </c>
      <c r="D48" s="100"/>
      <c r="E48" s="101"/>
      <c r="F48" s="133"/>
      <c r="G48" s="128"/>
    </row>
    <row r="49" spans="1:7" ht="33.75">
      <c r="A49" s="102">
        <v>19</v>
      </c>
      <c r="B49" s="146"/>
      <c r="C49" s="79" t="s">
        <v>268</v>
      </c>
      <c r="D49" s="80" t="s">
        <v>177</v>
      </c>
      <c r="E49" s="104">
        <v>93</v>
      </c>
      <c r="F49" s="132"/>
      <c r="G49" s="129"/>
    </row>
    <row r="50" spans="1:7">
      <c r="A50" s="97"/>
      <c r="B50" s="145" t="s">
        <v>178</v>
      </c>
      <c r="C50" s="99" t="s">
        <v>269</v>
      </c>
      <c r="D50" s="100"/>
      <c r="E50" s="101"/>
      <c r="F50" s="133"/>
      <c r="G50" s="128"/>
    </row>
    <row r="51" spans="1:7" ht="23.25" thickBot="1">
      <c r="A51" s="149">
        <v>20</v>
      </c>
      <c r="B51" s="150"/>
      <c r="C51" s="151" t="s">
        <v>270</v>
      </c>
      <c r="D51" s="152" t="s">
        <v>177</v>
      </c>
      <c r="E51" s="153">
        <v>106</v>
      </c>
      <c r="F51" s="154"/>
      <c r="G51" s="155"/>
    </row>
    <row r="52" spans="1:7" ht="13.9" hidden="1" customHeight="1" thickBot="1">
      <c r="A52" s="180" t="s">
        <v>179</v>
      </c>
      <c r="B52" s="181"/>
      <c r="C52" s="181"/>
      <c r="D52" s="181"/>
      <c r="E52" s="182"/>
      <c r="F52" s="183">
        <f>SUM(G8:G51)</f>
        <v>0</v>
      </c>
      <c r="G52" s="184"/>
    </row>
    <row r="53" spans="1:7" ht="13.9" hidden="1" customHeight="1" thickBot="1">
      <c r="A53" s="185" t="s">
        <v>271</v>
      </c>
      <c r="B53" s="186"/>
      <c r="C53" s="186"/>
      <c r="D53" s="186"/>
      <c r="E53" s="187"/>
      <c r="F53" s="188">
        <f>F52*0.23</f>
        <v>0</v>
      </c>
      <c r="G53" s="189"/>
    </row>
    <row r="54" spans="1:7" ht="13.9" hidden="1" customHeight="1" thickBot="1">
      <c r="A54" s="190" t="s">
        <v>180</v>
      </c>
      <c r="B54" s="191"/>
      <c r="C54" s="191"/>
      <c r="D54" s="191"/>
      <c r="E54" s="192"/>
      <c r="F54" s="193">
        <f>F52+F53</f>
        <v>0</v>
      </c>
      <c r="G54" s="194"/>
    </row>
    <row r="56" spans="1:7">
      <c r="G56" s="136"/>
    </row>
  </sheetData>
  <mergeCells count="15">
    <mergeCell ref="A1:G1"/>
    <mergeCell ref="A2:G3"/>
    <mergeCell ref="A4:A5"/>
    <mergeCell ref="B4:B5"/>
    <mergeCell ref="C4:C5"/>
    <mergeCell ref="D4:D5"/>
    <mergeCell ref="E4:E5"/>
    <mergeCell ref="F4:F5"/>
    <mergeCell ref="G4:G5"/>
    <mergeCell ref="A52:E52"/>
    <mergeCell ref="F52:G52"/>
    <mergeCell ref="A53:E53"/>
    <mergeCell ref="F53:G53"/>
    <mergeCell ref="A54:E54"/>
    <mergeCell ref="F54:G54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40" zoomScaleNormal="140" workbookViewId="0">
      <selection activeCell="N9" sqref="N9"/>
    </sheetView>
  </sheetViews>
  <sheetFormatPr defaultColWidth="9.33203125" defaultRowHeight="12"/>
  <cols>
    <col min="1" max="1" width="3.83203125" style="1" bestFit="1" customWidth="1"/>
    <col min="2" max="2" width="4.6640625" style="4" customWidth="1"/>
    <col min="3" max="3" width="10" style="4" customWidth="1"/>
    <col min="4" max="4" width="55" style="1" customWidth="1"/>
    <col min="5" max="5" width="4.5" style="4" bestFit="1" customWidth="1"/>
    <col min="6" max="6" width="6.6640625" style="4" bestFit="1" customWidth="1"/>
    <col min="7" max="7" width="10" style="6" bestFit="1" customWidth="1"/>
    <col min="8" max="8" width="12" style="6" bestFit="1" customWidth="1"/>
    <col min="9" max="1014" width="8.6640625" style="1" customWidth="1"/>
    <col min="1015" max="16384" width="9.33203125" style="1"/>
  </cols>
  <sheetData>
    <row r="1" spans="1:8" ht="27.7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7.75" customHeight="1" thickBot="1">
      <c r="A2" s="172" t="s">
        <v>128</v>
      </c>
      <c r="B2" s="172"/>
      <c r="C2" s="172"/>
      <c r="D2" s="172"/>
      <c r="E2" s="172"/>
      <c r="F2" s="172"/>
      <c r="G2" s="172"/>
      <c r="H2" s="175"/>
    </row>
    <row r="3" spans="1:8" s="4" customFormat="1" ht="27" customHeight="1">
      <c r="A3" s="11" t="s">
        <v>0</v>
      </c>
      <c r="B3" s="176" t="s">
        <v>1</v>
      </c>
      <c r="C3" s="176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8.2000000000000003E-2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16.400000000000002</v>
      </c>
      <c r="G6" s="5"/>
      <c r="H6" s="27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1.6400000000000003</v>
      </c>
      <c r="G7" s="5"/>
      <c r="H7" s="27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118</v>
      </c>
      <c r="E8" s="9" t="s">
        <v>56</v>
      </c>
      <c r="F8" s="7">
        <v>155.79999999999998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119</v>
      </c>
      <c r="E9" s="9" t="s">
        <v>56</v>
      </c>
      <c r="F9" s="7">
        <v>8.2000000000000011</v>
      </c>
      <c r="G9" s="5"/>
      <c r="H9" s="27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24.599999999999994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120</v>
      </c>
      <c r="E11" s="9" t="s">
        <v>57</v>
      </c>
      <c r="F11" s="7">
        <v>35.130000000000003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121</v>
      </c>
      <c r="E12" s="9" t="s">
        <v>57</v>
      </c>
      <c r="F12" s="7">
        <v>1.85</v>
      </c>
      <c r="G12" s="5"/>
      <c r="H12" s="27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61.58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122</v>
      </c>
      <c r="E15" s="9" t="s">
        <v>56</v>
      </c>
      <c r="F15" s="7">
        <v>164</v>
      </c>
      <c r="G15" s="5"/>
      <c r="H15" s="27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116</v>
      </c>
      <c r="E16" s="9" t="s">
        <v>56</v>
      </c>
      <c r="F16" s="7">
        <v>148</v>
      </c>
      <c r="G16" s="5"/>
      <c r="H16" s="27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123</v>
      </c>
      <c r="E17" s="9" t="s">
        <v>56</v>
      </c>
      <c r="F17" s="7">
        <v>16</v>
      </c>
      <c r="G17" s="5"/>
      <c r="H17" s="27"/>
    </row>
    <row r="18" spans="1:8" ht="48">
      <c r="A18" s="17">
        <v>13</v>
      </c>
      <c r="B18" s="9" t="s">
        <v>61</v>
      </c>
      <c r="C18" s="9" t="s">
        <v>62</v>
      </c>
      <c r="D18" s="2" t="s">
        <v>112</v>
      </c>
      <c r="E18" s="9" t="s">
        <v>56</v>
      </c>
      <c r="F18" s="7">
        <v>164</v>
      </c>
      <c r="G18" s="5"/>
      <c r="H18" s="27"/>
    </row>
    <row r="19" spans="1:8" ht="14.25" customHeight="1">
      <c r="A19" s="15" t="s">
        <v>53</v>
      </c>
      <c r="B19" s="8">
        <v>3</v>
      </c>
      <c r="C19" s="161" t="s">
        <v>30</v>
      </c>
      <c r="D19" s="161"/>
      <c r="E19" s="10" t="s">
        <v>53</v>
      </c>
      <c r="F19" s="10" t="s">
        <v>53</v>
      </c>
      <c r="G19" s="10" t="s">
        <v>53</v>
      </c>
      <c r="H19" s="16" t="s">
        <v>53</v>
      </c>
    </row>
    <row r="20" spans="1:8" ht="24">
      <c r="A20" s="17">
        <f>A18+1</f>
        <v>14</v>
      </c>
      <c r="B20" s="9" t="s">
        <v>32</v>
      </c>
      <c r="C20" s="9" t="s">
        <v>31</v>
      </c>
      <c r="D20" s="2" t="s">
        <v>68</v>
      </c>
      <c r="E20" s="9" t="s">
        <v>57</v>
      </c>
      <c r="F20" s="7">
        <v>9.6199999999999992</v>
      </c>
      <c r="G20" s="5"/>
      <c r="H20" s="27"/>
    </row>
    <row r="21" spans="1:8" ht="36">
      <c r="A21" s="17">
        <f>A20+1</f>
        <v>15</v>
      </c>
      <c r="B21" s="9" t="s">
        <v>34</v>
      </c>
      <c r="C21" s="9" t="s">
        <v>33</v>
      </c>
      <c r="D21" s="2" t="s">
        <v>66</v>
      </c>
      <c r="E21" s="9" t="s">
        <v>55</v>
      </c>
      <c r="F21" s="7">
        <v>82</v>
      </c>
      <c r="G21" s="5"/>
      <c r="H21" s="27"/>
    </row>
    <row r="22" spans="1:8" ht="36.75" customHeight="1">
      <c r="A22" s="17">
        <f t="shared" ref="A22:A27" si="2">A21+1</f>
        <v>16</v>
      </c>
      <c r="B22" s="9" t="s">
        <v>36</v>
      </c>
      <c r="C22" s="9" t="s">
        <v>35</v>
      </c>
      <c r="D22" s="2" t="s">
        <v>109</v>
      </c>
      <c r="E22" s="9" t="s">
        <v>55</v>
      </c>
      <c r="F22" s="7">
        <v>5</v>
      </c>
      <c r="G22" s="5"/>
      <c r="H22" s="27"/>
    </row>
    <row r="23" spans="1:8" ht="38.25" customHeight="1">
      <c r="A23" s="17">
        <v>17</v>
      </c>
      <c r="B23" s="9" t="s">
        <v>38</v>
      </c>
      <c r="C23" s="9" t="s">
        <v>37</v>
      </c>
      <c r="D23" s="2" t="s">
        <v>67</v>
      </c>
      <c r="E23" s="9" t="s">
        <v>55</v>
      </c>
      <c r="F23" s="7">
        <v>77</v>
      </c>
      <c r="G23" s="5"/>
      <c r="H23" s="27"/>
    </row>
    <row r="24" spans="1:8" ht="36">
      <c r="A24" s="17">
        <f t="shared" si="2"/>
        <v>18</v>
      </c>
      <c r="B24" s="9" t="s">
        <v>40</v>
      </c>
      <c r="C24" s="9" t="s">
        <v>39</v>
      </c>
      <c r="D24" s="2" t="s">
        <v>74</v>
      </c>
      <c r="E24" s="9" t="s">
        <v>56</v>
      </c>
      <c r="F24" s="7">
        <v>148</v>
      </c>
      <c r="G24" s="5"/>
      <c r="H24" s="27"/>
    </row>
    <row r="25" spans="1:8" ht="36">
      <c r="A25" s="17">
        <f t="shared" si="2"/>
        <v>19</v>
      </c>
      <c r="B25" s="9" t="s">
        <v>42</v>
      </c>
      <c r="C25" s="9" t="s">
        <v>41</v>
      </c>
      <c r="D25" s="2" t="s">
        <v>75</v>
      </c>
      <c r="E25" s="9" t="s">
        <v>56</v>
      </c>
      <c r="F25" s="7">
        <v>16</v>
      </c>
      <c r="G25" s="5"/>
      <c r="H25" s="27"/>
    </row>
    <row r="26" spans="1:8" ht="36.75" customHeight="1">
      <c r="A26" s="17">
        <v>20</v>
      </c>
      <c r="B26" s="9" t="s">
        <v>45</v>
      </c>
      <c r="C26" s="9" t="s">
        <v>43</v>
      </c>
      <c r="D26" s="2" t="s">
        <v>44</v>
      </c>
      <c r="E26" s="9" t="s">
        <v>56</v>
      </c>
      <c r="F26" s="7">
        <v>16.400000000000002</v>
      </c>
      <c r="G26" s="5"/>
      <c r="H26" s="27"/>
    </row>
    <row r="27" spans="1:8" ht="60">
      <c r="A27" s="17">
        <f t="shared" si="2"/>
        <v>21</v>
      </c>
      <c r="B27" s="9" t="s">
        <v>63</v>
      </c>
      <c r="C27" s="9" t="s">
        <v>46</v>
      </c>
      <c r="D27" s="2" t="s">
        <v>97</v>
      </c>
      <c r="E27" s="9" t="s">
        <v>56</v>
      </c>
      <c r="F27" s="7">
        <v>16.400000000000002</v>
      </c>
      <c r="G27" s="5"/>
      <c r="H27" s="27"/>
    </row>
    <row r="28" spans="1:8" ht="15.75" customHeight="1">
      <c r="A28" s="15" t="s">
        <v>53</v>
      </c>
      <c r="B28" s="8">
        <v>4</v>
      </c>
      <c r="C28" s="161" t="s">
        <v>47</v>
      </c>
      <c r="D28" s="161"/>
      <c r="E28" s="10" t="s">
        <v>53</v>
      </c>
      <c r="F28" s="10" t="s">
        <v>53</v>
      </c>
      <c r="G28" s="10" t="s">
        <v>53</v>
      </c>
      <c r="H28" s="16" t="s">
        <v>53</v>
      </c>
    </row>
    <row r="29" spans="1:8" ht="48">
      <c r="A29" s="17">
        <f>A27+1</f>
        <v>22</v>
      </c>
      <c r="B29" s="9" t="s">
        <v>64</v>
      </c>
      <c r="C29" s="9" t="s">
        <v>50</v>
      </c>
      <c r="D29" s="2" t="s">
        <v>313</v>
      </c>
      <c r="E29" s="9" t="s">
        <v>56</v>
      </c>
      <c r="F29" s="7">
        <v>58.32</v>
      </c>
      <c r="G29" s="7"/>
      <c r="H29" s="27"/>
    </row>
    <row r="30" spans="1:8" ht="48">
      <c r="A30" s="17">
        <v>23</v>
      </c>
      <c r="B30" s="9" t="s">
        <v>70</v>
      </c>
      <c r="C30" s="9" t="s">
        <v>71</v>
      </c>
      <c r="D30" s="2" t="s">
        <v>126</v>
      </c>
      <c r="E30" s="9" t="s">
        <v>55</v>
      </c>
      <c r="F30" s="7">
        <v>7.8000000000000007</v>
      </c>
      <c r="G30" s="5"/>
      <c r="H30" s="27"/>
    </row>
    <row r="31" spans="1:8" ht="36">
      <c r="A31" s="17">
        <v>24</v>
      </c>
      <c r="B31" s="19" t="s">
        <v>85</v>
      </c>
      <c r="C31" s="19" t="s">
        <v>86</v>
      </c>
      <c r="D31" s="20" t="s">
        <v>110</v>
      </c>
      <c r="E31" s="19" t="s">
        <v>57</v>
      </c>
      <c r="F31" s="21">
        <v>57.36</v>
      </c>
      <c r="G31" s="22"/>
      <c r="H31" s="27"/>
    </row>
    <row r="32" spans="1:8" ht="12.75">
      <c r="A32" s="15" t="s">
        <v>53</v>
      </c>
      <c r="B32" s="8">
        <v>5</v>
      </c>
      <c r="C32" s="161" t="s">
        <v>99</v>
      </c>
      <c r="D32" s="161"/>
      <c r="E32" s="10" t="s">
        <v>53</v>
      </c>
      <c r="F32" s="10" t="s">
        <v>53</v>
      </c>
      <c r="G32" s="10" t="s">
        <v>53</v>
      </c>
      <c r="H32" s="16" t="s">
        <v>53</v>
      </c>
    </row>
    <row r="33" spans="1:8" ht="24">
      <c r="A33" s="23">
        <v>25</v>
      </c>
      <c r="B33" s="9" t="s">
        <v>135</v>
      </c>
      <c r="C33" s="9" t="s">
        <v>314</v>
      </c>
      <c r="D33" s="2" t="s">
        <v>315</v>
      </c>
      <c r="E33" s="9" t="s">
        <v>78</v>
      </c>
      <c r="F33" s="42">
        <v>1</v>
      </c>
      <c r="G33" s="26"/>
      <c r="H33" s="27"/>
    </row>
    <row r="34" spans="1:8" ht="36.75" thickBot="1">
      <c r="A34" s="138">
        <v>26</v>
      </c>
      <c r="B34" s="156" t="s">
        <v>135</v>
      </c>
      <c r="C34" s="140" t="s">
        <v>330</v>
      </c>
      <c r="D34" s="157" t="s">
        <v>332</v>
      </c>
      <c r="E34" s="140" t="s">
        <v>331</v>
      </c>
      <c r="F34" s="158">
        <v>1</v>
      </c>
      <c r="G34" s="159"/>
      <c r="H34" s="160"/>
    </row>
    <row r="35" spans="1:8" ht="12.75" hidden="1" customHeight="1">
      <c r="A35" s="162" t="s">
        <v>84</v>
      </c>
      <c r="B35" s="163"/>
      <c r="C35" s="163"/>
      <c r="D35" s="163"/>
      <c r="E35" s="163"/>
      <c r="F35" s="163"/>
      <c r="G35" s="163"/>
      <c r="H35" s="34">
        <f>SUM(H5:H34)</f>
        <v>0</v>
      </c>
    </row>
    <row r="36" spans="1:8" ht="12.75" hidden="1" customHeight="1">
      <c r="A36" s="164" t="s">
        <v>106</v>
      </c>
      <c r="B36" s="165"/>
      <c r="C36" s="165"/>
      <c r="D36" s="165"/>
      <c r="E36" s="165"/>
      <c r="F36" s="165"/>
      <c r="G36" s="165"/>
      <c r="H36" s="35">
        <f>0.23*H35</f>
        <v>0</v>
      </c>
    </row>
    <row r="37" spans="1:8" ht="12.75" hidden="1" customHeight="1" thickBot="1">
      <c r="A37" s="166" t="s">
        <v>83</v>
      </c>
      <c r="B37" s="167"/>
      <c r="C37" s="167"/>
      <c r="D37" s="167"/>
      <c r="E37" s="167"/>
      <c r="F37" s="167"/>
      <c r="G37" s="167"/>
      <c r="H37" s="33">
        <f>H36+H35</f>
        <v>0</v>
      </c>
    </row>
  </sheetData>
  <mergeCells count="11">
    <mergeCell ref="C19:D19"/>
    <mergeCell ref="A1:H1"/>
    <mergeCell ref="A2:H2"/>
    <mergeCell ref="B3:C3"/>
    <mergeCell ref="C4:D4"/>
    <mergeCell ref="C14:D14"/>
    <mergeCell ref="C28:D28"/>
    <mergeCell ref="C32:D32"/>
    <mergeCell ref="A35:G35"/>
    <mergeCell ref="A36:G36"/>
    <mergeCell ref="A37:G37"/>
  </mergeCells>
  <pageMargins left="0.51181102362204722" right="0.31496062992125984" top="0.35433070866141736" bottom="0.35433070866141736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140" zoomScaleNormal="140" workbookViewId="0">
      <selection activeCell="N63" sqref="N63"/>
    </sheetView>
  </sheetViews>
  <sheetFormatPr defaultRowHeight="12.75"/>
  <cols>
    <col min="1" max="1" width="3.5" bestFit="1" customWidth="1"/>
    <col min="2" max="2" width="9.1640625" bestFit="1" customWidth="1"/>
    <col min="3" max="3" width="60.5" style="39" customWidth="1"/>
    <col min="4" max="4" width="5.1640625" style="134" bestFit="1" customWidth="1"/>
    <col min="5" max="5" width="5.5" style="134" bestFit="1" customWidth="1"/>
    <col min="6" max="6" width="7.6640625" style="134" bestFit="1" customWidth="1"/>
    <col min="7" max="7" width="11.1640625" style="134" bestFit="1" customWidth="1"/>
  </cols>
  <sheetData>
    <row r="1" spans="1:7" ht="28.5" customHeight="1" thickBot="1">
      <c r="A1" s="195" t="s">
        <v>324</v>
      </c>
      <c r="B1" s="196"/>
      <c r="C1" s="196"/>
      <c r="D1" s="196"/>
      <c r="E1" s="196"/>
      <c r="F1" s="196"/>
      <c r="G1" s="197"/>
    </row>
    <row r="2" spans="1:7">
      <c r="A2" s="210" t="s">
        <v>311</v>
      </c>
      <c r="B2" s="210"/>
      <c r="C2" s="210"/>
      <c r="D2" s="210"/>
      <c r="E2" s="210"/>
      <c r="F2" s="210"/>
      <c r="G2" s="210"/>
    </row>
    <row r="3" spans="1:7" ht="13.5" thickBot="1">
      <c r="A3" s="211"/>
      <c r="B3" s="211"/>
      <c r="C3" s="211"/>
      <c r="D3" s="211"/>
      <c r="E3" s="211"/>
      <c r="F3" s="211"/>
      <c r="G3" s="211"/>
    </row>
    <row r="4" spans="1:7">
      <c r="A4" s="200" t="s">
        <v>136</v>
      </c>
      <c r="B4" s="202" t="s">
        <v>1</v>
      </c>
      <c r="C4" s="202" t="s">
        <v>137</v>
      </c>
      <c r="D4" s="204" t="s">
        <v>138</v>
      </c>
      <c r="E4" s="212" t="s">
        <v>139</v>
      </c>
      <c r="F4" s="206" t="s">
        <v>234</v>
      </c>
      <c r="G4" s="208" t="s">
        <v>235</v>
      </c>
    </row>
    <row r="5" spans="1:7">
      <c r="A5" s="201"/>
      <c r="B5" s="203"/>
      <c r="C5" s="203"/>
      <c r="D5" s="205"/>
      <c r="E5" s="213"/>
      <c r="F5" s="207"/>
      <c r="G5" s="209"/>
    </row>
    <row r="6" spans="1:7">
      <c r="A6" s="106"/>
      <c r="B6" s="107"/>
      <c r="C6" s="108"/>
      <c r="D6" s="109"/>
      <c r="E6" s="110"/>
      <c r="F6" s="111"/>
      <c r="G6" s="112"/>
    </row>
    <row r="7" spans="1:7">
      <c r="A7" s="53"/>
      <c r="B7" s="54" t="s">
        <v>140</v>
      </c>
      <c r="C7" s="55" t="s">
        <v>236</v>
      </c>
      <c r="D7" s="56"/>
      <c r="E7" s="113"/>
      <c r="F7" s="130"/>
      <c r="G7" s="126"/>
    </row>
    <row r="8" spans="1:7">
      <c r="A8" s="58"/>
      <c r="B8" s="59" t="s">
        <v>141</v>
      </c>
      <c r="C8" s="60" t="s">
        <v>142</v>
      </c>
      <c r="D8" s="61"/>
      <c r="E8" s="114"/>
      <c r="F8" s="61"/>
      <c r="G8" s="62"/>
    </row>
    <row r="9" spans="1:7" ht="56.25">
      <c r="A9" s="63">
        <v>1</v>
      </c>
      <c r="B9" s="64"/>
      <c r="C9" s="65" t="s">
        <v>237</v>
      </c>
      <c r="D9" s="66" t="s">
        <v>54</v>
      </c>
      <c r="E9" s="67">
        <v>1.7000000000000001E-2</v>
      </c>
      <c r="F9" s="90"/>
      <c r="G9" s="127"/>
    </row>
    <row r="10" spans="1:7" ht="33.75" hidden="1">
      <c r="A10" s="63">
        <v>2</v>
      </c>
      <c r="B10" s="68"/>
      <c r="C10" s="69" t="s">
        <v>238</v>
      </c>
      <c r="D10" s="70" t="s">
        <v>205</v>
      </c>
      <c r="E10" s="90">
        <v>0</v>
      </c>
      <c r="F10" s="131">
        <v>800</v>
      </c>
      <c r="G10" s="127">
        <f>ROUND(F10*E10,2)</f>
        <v>0</v>
      </c>
    </row>
    <row r="11" spans="1:7">
      <c r="A11" s="72"/>
      <c r="B11" s="73" t="s">
        <v>143</v>
      </c>
      <c r="C11" s="60" t="s">
        <v>144</v>
      </c>
      <c r="D11" s="74"/>
      <c r="E11" s="115"/>
      <c r="F11" s="75"/>
      <c r="G11" s="76"/>
    </row>
    <row r="12" spans="1:7" ht="45">
      <c r="A12" s="77">
        <v>2</v>
      </c>
      <c r="B12" s="78"/>
      <c r="C12" s="79" t="s">
        <v>272</v>
      </c>
      <c r="D12" s="80" t="s">
        <v>145</v>
      </c>
      <c r="E12" s="90">
        <v>3.4000000000000004</v>
      </c>
      <c r="F12" s="131"/>
      <c r="G12" s="127"/>
    </row>
    <row r="13" spans="1:7" ht="22.5" hidden="1">
      <c r="A13" s="77">
        <v>4</v>
      </c>
      <c r="B13" s="68"/>
      <c r="C13" s="69" t="s">
        <v>273</v>
      </c>
      <c r="D13" s="70" t="s">
        <v>145</v>
      </c>
      <c r="E13" s="90">
        <v>0</v>
      </c>
      <c r="F13" s="90"/>
      <c r="G13" s="127"/>
    </row>
    <row r="14" spans="1:7" ht="22.5" hidden="1">
      <c r="A14" s="77">
        <v>5</v>
      </c>
      <c r="B14" s="68"/>
      <c r="C14" s="69" t="s">
        <v>274</v>
      </c>
      <c r="D14" s="70" t="s">
        <v>145</v>
      </c>
      <c r="E14" s="90">
        <v>0</v>
      </c>
      <c r="F14" s="131"/>
      <c r="G14" s="127"/>
    </row>
    <row r="15" spans="1:7" ht="33.75">
      <c r="A15" s="77">
        <v>3</v>
      </c>
      <c r="B15" s="91"/>
      <c r="C15" s="69" t="s">
        <v>275</v>
      </c>
      <c r="D15" s="70" t="s">
        <v>177</v>
      </c>
      <c r="E15" s="90">
        <v>0</v>
      </c>
      <c r="F15" s="90"/>
      <c r="G15" s="127"/>
    </row>
    <row r="16" spans="1:7">
      <c r="A16" s="82"/>
      <c r="B16" s="83" t="s">
        <v>146</v>
      </c>
      <c r="C16" s="84" t="s">
        <v>147</v>
      </c>
      <c r="D16" s="85"/>
      <c r="E16" s="86"/>
      <c r="F16" s="87"/>
      <c r="G16" s="88"/>
    </row>
    <row r="17" spans="1:7">
      <c r="A17" s="72"/>
      <c r="B17" s="73" t="s">
        <v>148</v>
      </c>
      <c r="C17" s="60" t="s">
        <v>149</v>
      </c>
      <c r="D17" s="74"/>
      <c r="E17" s="115"/>
      <c r="F17" s="75"/>
      <c r="G17" s="76"/>
    </row>
    <row r="18" spans="1:7" ht="22.5">
      <c r="A18" s="63">
        <v>4</v>
      </c>
      <c r="B18" s="68"/>
      <c r="C18" s="69" t="s">
        <v>276</v>
      </c>
      <c r="D18" s="70" t="s">
        <v>145</v>
      </c>
      <c r="E18" s="90">
        <v>0</v>
      </c>
      <c r="F18" s="90"/>
      <c r="G18" s="127"/>
    </row>
    <row r="19" spans="1:7" ht="22.5">
      <c r="A19" s="63">
        <v>5</v>
      </c>
      <c r="B19" s="68"/>
      <c r="C19" s="69" t="s">
        <v>277</v>
      </c>
      <c r="D19" s="70" t="s">
        <v>145</v>
      </c>
      <c r="E19" s="90">
        <v>27.200000000000003</v>
      </c>
      <c r="F19" s="131"/>
      <c r="G19" s="127"/>
    </row>
    <row r="20" spans="1:7" ht="22.5">
      <c r="A20" s="63">
        <v>6</v>
      </c>
      <c r="B20" s="68"/>
      <c r="C20" s="69" t="s">
        <v>278</v>
      </c>
      <c r="D20" s="70" t="s">
        <v>145</v>
      </c>
      <c r="E20" s="90">
        <v>8.5</v>
      </c>
      <c r="F20" s="131"/>
      <c r="G20" s="127"/>
    </row>
    <row r="21" spans="1:7" ht="33.75">
      <c r="A21" s="63">
        <v>7</v>
      </c>
      <c r="B21" s="68"/>
      <c r="C21" s="69" t="s">
        <v>279</v>
      </c>
      <c r="D21" s="70" t="s">
        <v>145</v>
      </c>
      <c r="E21" s="90">
        <v>30.6</v>
      </c>
      <c r="F21" s="90"/>
      <c r="G21" s="127"/>
    </row>
    <row r="22" spans="1:7" ht="45">
      <c r="A22" s="63">
        <v>8</v>
      </c>
      <c r="B22" s="91"/>
      <c r="C22" s="69" t="s">
        <v>280</v>
      </c>
      <c r="D22" s="70" t="s">
        <v>175</v>
      </c>
      <c r="E22" s="90">
        <v>15.299999999999999</v>
      </c>
      <c r="F22" s="90"/>
      <c r="G22" s="127"/>
    </row>
    <row r="23" spans="1:7" ht="67.5" hidden="1">
      <c r="A23" s="63">
        <v>12</v>
      </c>
      <c r="B23" s="91"/>
      <c r="C23" s="69" t="s">
        <v>281</v>
      </c>
      <c r="D23" s="70" t="s">
        <v>175</v>
      </c>
      <c r="E23" s="90">
        <v>0</v>
      </c>
      <c r="F23" s="90">
        <v>35</v>
      </c>
      <c r="G23" s="127">
        <f t="shared" ref="G23" si="0">ROUND(F23*E23,2)</f>
        <v>0</v>
      </c>
    </row>
    <row r="24" spans="1:7">
      <c r="A24" s="82"/>
      <c r="B24" s="83" t="s">
        <v>150</v>
      </c>
      <c r="C24" s="84" t="s">
        <v>151</v>
      </c>
      <c r="D24" s="85"/>
      <c r="E24" s="116"/>
      <c r="F24" s="87"/>
      <c r="G24" s="88"/>
    </row>
    <row r="25" spans="1:7" ht="22.5">
      <c r="A25" s="72"/>
      <c r="B25" s="73" t="s">
        <v>152</v>
      </c>
      <c r="C25" s="60" t="s">
        <v>282</v>
      </c>
      <c r="D25" s="74"/>
      <c r="E25" s="115"/>
      <c r="F25" s="75"/>
      <c r="G25" s="76"/>
    </row>
    <row r="26" spans="1:7" ht="22.5" hidden="1">
      <c r="A26" s="63">
        <v>13</v>
      </c>
      <c r="B26" s="68"/>
      <c r="C26" s="92" t="s">
        <v>283</v>
      </c>
      <c r="D26" s="70" t="s">
        <v>55</v>
      </c>
      <c r="E26" s="90">
        <v>0</v>
      </c>
      <c r="F26" s="90">
        <v>350</v>
      </c>
      <c r="G26" s="127">
        <f t="shared" ref="G26:G27" si="1">ROUND(F26*E26,2)</f>
        <v>0</v>
      </c>
    </row>
    <row r="27" spans="1:7" hidden="1">
      <c r="A27" s="63">
        <v>14</v>
      </c>
      <c r="B27" s="68"/>
      <c r="C27" s="92" t="s">
        <v>153</v>
      </c>
      <c r="D27" s="70" t="s">
        <v>78</v>
      </c>
      <c r="E27" s="90">
        <v>0</v>
      </c>
      <c r="F27" s="90">
        <v>500</v>
      </c>
      <c r="G27" s="127">
        <f t="shared" si="1"/>
        <v>0</v>
      </c>
    </row>
    <row r="28" spans="1:7" ht="22.5">
      <c r="A28" s="63">
        <v>9</v>
      </c>
      <c r="B28" s="68"/>
      <c r="C28" s="92" t="s">
        <v>284</v>
      </c>
      <c r="D28" s="70" t="s">
        <v>55</v>
      </c>
      <c r="E28" s="90">
        <v>0</v>
      </c>
      <c r="F28" s="90"/>
      <c r="G28" s="127"/>
    </row>
    <row r="29" spans="1:7" ht="22.5">
      <c r="A29" s="63">
        <v>10</v>
      </c>
      <c r="B29" s="68"/>
      <c r="C29" s="92" t="s">
        <v>285</v>
      </c>
      <c r="D29" s="70" t="s">
        <v>78</v>
      </c>
      <c r="E29" s="90">
        <v>1</v>
      </c>
      <c r="F29" s="90"/>
      <c r="G29" s="127"/>
    </row>
    <row r="30" spans="1:7" ht="22.5">
      <c r="A30" s="63">
        <v>11</v>
      </c>
      <c r="B30" s="91"/>
      <c r="C30" s="92" t="s">
        <v>286</v>
      </c>
      <c r="D30" s="70" t="s">
        <v>177</v>
      </c>
      <c r="E30" s="90">
        <v>2.5</v>
      </c>
      <c r="F30" s="132"/>
      <c r="G30" s="127"/>
    </row>
    <row r="31" spans="1:7">
      <c r="A31" s="82"/>
      <c r="B31" s="83" t="s">
        <v>154</v>
      </c>
      <c r="C31" s="84" t="s">
        <v>155</v>
      </c>
      <c r="D31" s="85"/>
      <c r="E31" s="86"/>
      <c r="F31" s="87"/>
      <c r="G31" s="88"/>
    </row>
    <row r="32" spans="1:7">
      <c r="A32" s="72"/>
      <c r="B32" s="73" t="s">
        <v>287</v>
      </c>
      <c r="C32" s="60" t="s">
        <v>288</v>
      </c>
      <c r="D32" s="74"/>
      <c r="E32" s="115"/>
      <c r="F32" s="75"/>
      <c r="G32" s="76"/>
    </row>
    <row r="33" spans="1:7" ht="22.5">
      <c r="A33" s="63">
        <v>12</v>
      </c>
      <c r="B33" s="68"/>
      <c r="C33" s="69" t="s">
        <v>289</v>
      </c>
      <c r="D33" s="70" t="s">
        <v>145</v>
      </c>
      <c r="E33" s="90">
        <v>0</v>
      </c>
      <c r="F33" s="90"/>
      <c r="G33" s="127"/>
    </row>
    <row r="34" spans="1:7" ht="22.5">
      <c r="A34" s="72"/>
      <c r="B34" s="73" t="s">
        <v>246</v>
      </c>
      <c r="C34" s="60" t="s">
        <v>247</v>
      </c>
      <c r="D34" s="74"/>
      <c r="E34" s="115"/>
      <c r="F34" s="75"/>
      <c r="G34" s="76"/>
    </row>
    <row r="35" spans="1:7">
      <c r="A35" s="63">
        <v>13</v>
      </c>
      <c r="B35" s="68"/>
      <c r="C35" s="69" t="s">
        <v>290</v>
      </c>
      <c r="D35" s="70" t="s">
        <v>145</v>
      </c>
      <c r="E35" s="90">
        <v>3.4000000000000004</v>
      </c>
      <c r="F35" s="90"/>
      <c r="G35" s="127"/>
    </row>
    <row r="36" spans="1:7" ht="22.5">
      <c r="A36" s="63">
        <v>14</v>
      </c>
      <c r="B36" s="68"/>
      <c r="C36" s="69" t="s">
        <v>291</v>
      </c>
      <c r="D36" s="70" t="s">
        <v>145</v>
      </c>
      <c r="E36" s="90">
        <v>3.4000000000000004</v>
      </c>
      <c r="F36" s="90"/>
      <c r="G36" s="127"/>
    </row>
    <row r="37" spans="1:7" ht="21.6" customHeight="1">
      <c r="A37" s="72"/>
      <c r="B37" s="73" t="s">
        <v>160</v>
      </c>
      <c r="C37" s="60" t="s">
        <v>161</v>
      </c>
      <c r="D37" s="74"/>
      <c r="E37" s="115"/>
      <c r="F37" s="75"/>
      <c r="G37" s="76"/>
    </row>
    <row r="38" spans="1:7" ht="67.5">
      <c r="A38" s="93">
        <v>15</v>
      </c>
      <c r="B38" s="94"/>
      <c r="C38" s="69" t="s">
        <v>292</v>
      </c>
      <c r="D38" s="70" t="s">
        <v>145</v>
      </c>
      <c r="E38" s="90">
        <v>27.200000000000003</v>
      </c>
      <c r="F38" s="131"/>
      <c r="G38" s="127"/>
    </row>
    <row r="39" spans="1:7" ht="67.5">
      <c r="A39" s="93">
        <v>16</v>
      </c>
      <c r="B39" s="94"/>
      <c r="C39" s="69" t="s">
        <v>293</v>
      </c>
      <c r="D39" s="70" t="s">
        <v>145</v>
      </c>
      <c r="E39" s="90">
        <v>0</v>
      </c>
      <c r="F39" s="131"/>
      <c r="G39" s="127"/>
    </row>
    <row r="40" spans="1:7">
      <c r="A40" s="82"/>
      <c r="B40" s="83" t="s">
        <v>162</v>
      </c>
      <c r="C40" s="84" t="s">
        <v>163</v>
      </c>
      <c r="D40" s="85"/>
      <c r="E40" s="86"/>
      <c r="F40" s="87"/>
      <c r="G40" s="88"/>
    </row>
    <row r="41" spans="1:7">
      <c r="A41" s="72"/>
      <c r="B41" s="73" t="s">
        <v>251</v>
      </c>
      <c r="C41" s="60" t="s">
        <v>252</v>
      </c>
      <c r="D41" s="74"/>
      <c r="E41" s="115"/>
      <c r="F41" s="75"/>
      <c r="G41" s="76"/>
    </row>
    <row r="42" spans="1:7" ht="22.5">
      <c r="A42" s="77">
        <v>17</v>
      </c>
      <c r="B42" s="78"/>
      <c r="C42" s="117" t="s">
        <v>294</v>
      </c>
      <c r="D42" s="80" t="s">
        <v>145</v>
      </c>
      <c r="E42" s="90">
        <v>3.4000000000000004</v>
      </c>
      <c r="F42" s="104"/>
      <c r="G42" s="127"/>
    </row>
    <row r="43" spans="1:7">
      <c r="A43" s="72"/>
      <c r="B43" s="73" t="s">
        <v>164</v>
      </c>
      <c r="C43" s="60" t="s">
        <v>165</v>
      </c>
      <c r="D43" s="74"/>
      <c r="E43" s="115"/>
      <c r="F43" s="75"/>
      <c r="G43" s="76"/>
    </row>
    <row r="44" spans="1:7" ht="33.75">
      <c r="A44" s="63">
        <v>18</v>
      </c>
      <c r="B44" s="68"/>
      <c r="C44" s="92" t="s">
        <v>295</v>
      </c>
      <c r="D44" s="70" t="s">
        <v>145</v>
      </c>
      <c r="E44" s="90">
        <v>3.4000000000000004</v>
      </c>
      <c r="F44" s="90"/>
      <c r="G44" s="127"/>
    </row>
    <row r="45" spans="1:7">
      <c r="A45" s="72"/>
      <c r="B45" s="73" t="s">
        <v>296</v>
      </c>
      <c r="C45" s="60" t="s">
        <v>167</v>
      </c>
      <c r="D45" s="74"/>
      <c r="E45" s="115"/>
      <c r="F45" s="75"/>
      <c r="G45" s="76"/>
    </row>
    <row r="46" spans="1:7" ht="45">
      <c r="A46" s="63">
        <v>19</v>
      </c>
      <c r="B46" s="91"/>
      <c r="C46" s="92" t="s">
        <v>297</v>
      </c>
      <c r="D46" s="70" t="s">
        <v>145</v>
      </c>
      <c r="E46" s="90">
        <v>27.200000000000003</v>
      </c>
      <c r="F46" s="131"/>
      <c r="G46" s="127"/>
    </row>
    <row r="47" spans="1:7" ht="45">
      <c r="A47" s="63">
        <v>20</v>
      </c>
      <c r="B47" s="91"/>
      <c r="C47" s="92" t="s">
        <v>298</v>
      </c>
      <c r="D47" s="70" t="s">
        <v>145</v>
      </c>
      <c r="E47" s="90">
        <v>0</v>
      </c>
      <c r="F47" s="131"/>
      <c r="G47" s="127"/>
    </row>
    <row r="48" spans="1:7" ht="33.75">
      <c r="A48" s="63">
        <v>21</v>
      </c>
      <c r="B48" s="91"/>
      <c r="C48" s="92" t="s">
        <v>299</v>
      </c>
      <c r="D48" s="70" t="s">
        <v>145</v>
      </c>
      <c r="E48" s="90">
        <v>9</v>
      </c>
      <c r="F48" s="131"/>
      <c r="G48" s="127"/>
    </row>
    <row r="49" spans="1:7" ht="33.75">
      <c r="A49" s="63">
        <v>22</v>
      </c>
      <c r="B49" s="91"/>
      <c r="C49" s="92" t="s">
        <v>258</v>
      </c>
      <c r="D49" s="70" t="s">
        <v>145</v>
      </c>
      <c r="E49" s="90">
        <v>1</v>
      </c>
      <c r="F49" s="131"/>
      <c r="G49" s="127"/>
    </row>
    <row r="50" spans="1:7">
      <c r="A50" s="82"/>
      <c r="B50" s="83" t="s">
        <v>169</v>
      </c>
      <c r="C50" s="84" t="s">
        <v>170</v>
      </c>
      <c r="D50" s="85"/>
      <c r="E50" s="86"/>
      <c r="F50" s="87"/>
      <c r="G50" s="88"/>
    </row>
    <row r="51" spans="1:7" hidden="1">
      <c r="A51" s="72"/>
      <c r="B51" s="73" t="s">
        <v>131</v>
      </c>
      <c r="C51" s="95" t="s">
        <v>259</v>
      </c>
      <c r="D51" s="96"/>
      <c r="E51" s="115"/>
      <c r="F51" s="75"/>
      <c r="G51" s="76"/>
    </row>
    <row r="52" spans="1:7" ht="22.5" hidden="1">
      <c r="A52" s="63">
        <v>29</v>
      </c>
      <c r="B52" s="68"/>
      <c r="C52" s="92" t="s">
        <v>300</v>
      </c>
      <c r="D52" s="70" t="s">
        <v>145</v>
      </c>
      <c r="E52" s="90">
        <v>0</v>
      </c>
      <c r="F52" s="90">
        <v>12</v>
      </c>
      <c r="G52" s="127">
        <f>ROUND(F52*E52,2)</f>
        <v>0</v>
      </c>
    </row>
    <row r="53" spans="1:7">
      <c r="A53" s="72"/>
      <c r="B53" s="73" t="s">
        <v>171</v>
      </c>
      <c r="C53" s="60" t="s">
        <v>172</v>
      </c>
      <c r="D53" s="74"/>
      <c r="E53" s="115"/>
      <c r="F53" s="75"/>
      <c r="G53" s="76"/>
    </row>
    <row r="54" spans="1:7" ht="22.5">
      <c r="A54" s="63">
        <v>23</v>
      </c>
      <c r="B54" s="68"/>
      <c r="C54" s="92" t="s">
        <v>301</v>
      </c>
      <c r="D54" s="70" t="s">
        <v>145</v>
      </c>
      <c r="E54" s="90">
        <v>0</v>
      </c>
      <c r="F54" s="90"/>
      <c r="G54" s="127"/>
    </row>
    <row r="55" spans="1:7">
      <c r="A55" s="72"/>
      <c r="B55" s="73" t="s">
        <v>302</v>
      </c>
      <c r="C55" s="95" t="s">
        <v>303</v>
      </c>
      <c r="D55" s="96"/>
      <c r="E55" s="89"/>
      <c r="F55" s="75"/>
      <c r="G55" s="76"/>
    </row>
    <row r="56" spans="1:7" ht="22.5">
      <c r="A56" s="63">
        <v>24</v>
      </c>
      <c r="B56" s="68"/>
      <c r="C56" s="65" t="s">
        <v>304</v>
      </c>
      <c r="D56" s="70" t="s">
        <v>55</v>
      </c>
      <c r="E56" s="71">
        <v>15</v>
      </c>
      <c r="F56" s="90"/>
      <c r="G56" s="127"/>
    </row>
    <row r="57" spans="1:7" hidden="1">
      <c r="A57" s="82"/>
      <c r="B57" s="83" t="s">
        <v>261</v>
      </c>
      <c r="C57" s="84" t="s">
        <v>262</v>
      </c>
      <c r="D57" s="85"/>
      <c r="E57" s="86"/>
      <c r="F57" s="87"/>
      <c r="G57" s="88"/>
    </row>
    <row r="58" spans="1:7" hidden="1">
      <c r="A58" s="72"/>
      <c r="B58" s="73" t="s">
        <v>263</v>
      </c>
      <c r="C58" s="95" t="s">
        <v>264</v>
      </c>
      <c r="D58" s="96"/>
      <c r="E58" s="89"/>
      <c r="F58" s="75"/>
      <c r="G58" s="76"/>
    </row>
    <row r="59" spans="1:7" hidden="1">
      <c r="A59" s="63">
        <v>32</v>
      </c>
      <c r="B59" s="68"/>
      <c r="C59" s="92" t="s">
        <v>305</v>
      </c>
      <c r="D59" s="70" t="s">
        <v>78</v>
      </c>
      <c r="E59" s="90">
        <v>0</v>
      </c>
      <c r="F59" s="132">
        <v>200</v>
      </c>
      <c r="G59" s="127">
        <f t="shared" ref="G59" si="2">ROUND(F59*E59,2)</f>
        <v>0</v>
      </c>
    </row>
    <row r="60" spans="1:7">
      <c r="A60" s="118"/>
      <c r="B60" s="119" t="s">
        <v>173</v>
      </c>
      <c r="C60" s="120" t="s">
        <v>174</v>
      </c>
      <c r="D60" s="121"/>
      <c r="E60" s="122"/>
      <c r="F60" s="123"/>
      <c r="G60" s="124"/>
    </row>
    <row r="61" spans="1:7" ht="45">
      <c r="A61" s="93">
        <v>25</v>
      </c>
      <c r="B61" s="91"/>
      <c r="C61" s="69" t="s">
        <v>306</v>
      </c>
      <c r="D61" s="70" t="s">
        <v>175</v>
      </c>
      <c r="E61" s="90">
        <v>1.53</v>
      </c>
      <c r="F61" s="131"/>
      <c r="G61" s="127"/>
    </row>
    <row r="62" spans="1:7" ht="22.5">
      <c r="A62" s="93">
        <v>26</v>
      </c>
      <c r="B62" s="91"/>
      <c r="C62" s="69" t="s">
        <v>307</v>
      </c>
      <c r="D62" s="70" t="s">
        <v>175</v>
      </c>
      <c r="E62" s="90">
        <v>0.34000000000000008</v>
      </c>
      <c r="F62" s="131"/>
      <c r="G62" s="127"/>
    </row>
    <row r="63" spans="1:7">
      <c r="A63" s="97"/>
      <c r="B63" s="98" t="s">
        <v>176</v>
      </c>
      <c r="C63" s="99" t="s">
        <v>267</v>
      </c>
      <c r="D63" s="100"/>
      <c r="E63" s="115"/>
      <c r="F63" s="133"/>
      <c r="G63" s="128"/>
    </row>
    <row r="64" spans="1:7" ht="22.5">
      <c r="A64" s="102">
        <v>27</v>
      </c>
      <c r="B64" s="103"/>
      <c r="C64" s="79" t="s">
        <v>308</v>
      </c>
      <c r="D64" s="80" t="s">
        <v>177</v>
      </c>
      <c r="E64" s="90">
        <v>17</v>
      </c>
      <c r="F64" s="132"/>
      <c r="G64" s="127"/>
    </row>
    <row r="65" spans="1:7" ht="22.5">
      <c r="A65" s="93">
        <v>28</v>
      </c>
      <c r="B65" s="91"/>
      <c r="C65" s="69" t="s">
        <v>309</v>
      </c>
      <c r="D65" s="70" t="s">
        <v>177</v>
      </c>
      <c r="E65" s="90">
        <v>0</v>
      </c>
      <c r="F65" s="131"/>
      <c r="G65" s="127"/>
    </row>
    <row r="66" spans="1:7">
      <c r="A66" s="97"/>
      <c r="B66" s="98" t="s">
        <v>178</v>
      </c>
      <c r="C66" s="99" t="s">
        <v>269</v>
      </c>
      <c r="D66" s="100"/>
      <c r="E66" s="115"/>
      <c r="F66" s="133"/>
      <c r="G66" s="128"/>
    </row>
    <row r="67" spans="1:7" ht="34.5" thickBot="1">
      <c r="A67" s="102">
        <v>29</v>
      </c>
      <c r="B67" s="103"/>
      <c r="C67" s="79" t="s">
        <v>310</v>
      </c>
      <c r="D67" s="80" t="s">
        <v>177</v>
      </c>
      <c r="E67" s="90">
        <v>17</v>
      </c>
      <c r="F67" s="132"/>
      <c r="G67" s="127"/>
    </row>
    <row r="68" spans="1:7" ht="13.9" customHeight="1" thickBot="1">
      <c r="B68" s="214" t="s">
        <v>179</v>
      </c>
      <c r="C68" s="215"/>
      <c r="D68" s="105"/>
      <c r="E68" s="125"/>
      <c r="F68" s="216">
        <f>SUM(G9:G67)</f>
        <v>0</v>
      </c>
      <c r="G68" s="217"/>
    </row>
    <row r="69" spans="1:7" ht="13.5" thickBot="1">
      <c r="B69" s="214" t="s">
        <v>271</v>
      </c>
      <c r="C69" s="215"/>
      <c r="D69" s="105"/>
      <c r="E69" s="125"/>
      <c r="F69" s="216">
        <f>F68*0.23</f>
        <v>0</v>
      </c>
      <c r="G69" s="217"/>
    </row>
    <row r="70" spans="1:7" ht="13.5" thickBot="1">
      <c r="B70" s="214" t="s">
        <v>180</v>
      </c>
      <c r="C70" s="215"/>
      <c r="D70" s="105"/>
      <c r="E70" s="125"/>
      <c r="F70" s="216">
        <f>F68+F69</f>
        <v>0</v>
      </c>
      <c r="G70" s="217"/>
    </row>
    <row r="72" spans="1:7">
      <c r="G72" s="136"/>
    </row>
  </sheetData>
  <mergeCells count="15">
    <mergeCell ref="B68:C68"/>
    <mergeCell ref="F68:G68"/>
    <mergeCell ref="B69:C69"/>
    <mergeCell ref="F69:G69"/>
    <mergeCell ref="B70:C70"/>
    <mergeCell ref="F70:G70"/>
    <mergeCell ref="A1:G1"/>
    <mergeCell ref="A2:G3"/>
    <mergeCell ref="A4:A5"/>
    <mergeCell ref="B4:B5"/>
    <mergeCell ref="C4:C5"/>
    <mergeCell ref="D4:D5"/>
    <mergeCell ref="E4:E5"/>
    <mergeCell ref="F4:F5"/>
    <mergeCell ref="G4:G5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8" zoomScale="130" zoomScaleNormal="130" workbookViewId="0">
      <selection activeCell="N57" sqref="N57"/>
    </sheetView>
  </sheetViews>
  <sheetFormatPr defaultColWidth="9.33203125" defaultRowHeight="12"/>
  <cols>
    <col min="1" max="1" width="3.83203125" style="1" customWidth="1"/>
    <col min="2" max="2" width="4.6640625" style="4" customWidth="1"/>
    <col min="3" max="3" width="10" style="4" customWidth="1"/>
    <col min="4" max="4" width="55" style="1" customWidth="1"/>
    <col min="5" max="5" width="4.5" style="4" customWidth="1"/>
    <col min="6" max="6" width="5.6640625" style="4" bestFit="1" customWidth="1"/>
    <col min="7" max="7" width="10" style="6" bestFit="1" customWidth="1"/>
    <col min="8" max="8" width="12.6640625" style="6" customWidth="1"/>
    <col min="9" max="1014" width="8.6640625" style="1" customWidth="1"/>
    <col min="1015" max="16384" width="9.33203125" style="1"/>
  </cols>
  <sheetData>
    <row r="1" spans="1:8" ht="29.4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6.25" customHeight="1" thickBot="1">
      <c r="A2" s="172" t="s">
        <v>183</v>
      </c>
      <c r="B2" s="172"/>
      <c r="C2" s="172"/>
      <c r="D2" s="172"/>
      <c r="E2" s="172"/>
      <c r="F2" s="172"/>
      <c r="G2" s="172"/>
      <c r="H2" s="175"/>
    </row>
    <row r="3" spans="1:8" s="4" customFormat="1" ht="26.25" thickBot="1">
      <c r="A3" s="45" t="s">
        <v>0</v>
      </c>
      <c r="B3" s="227" t="s">
        <v>1</v>
      </c>
      <c r="C3" s="227"/>
      <c r="D3" s="46" t="s">
        <v>2</v>
      </c>
      <c r="E3" s="46" t="s">
        <v>3</v>
      </c>
      <c r="F3" s="46" t="s">
        <v>51</v>
      </c>
      <c r="G3" s="47" t="s">
        <v>190</v>
      </c>
      <c r="H3" s="48" t="s">
        <v>4</v>
      </c>
    </row>
    <row r="4" spans="1:8" s="4" customFormat="1" ht="13.5" thickBot="1">
      <c r="A4" s="45" t="s">
        <v>53</v>
      </c>
      <c r="B4" s="49">
        <v>1</v>
      </c>
      <c r="C4" s="227" t="s">
        <v>5</v>
      </c>
      <c r="D4" s="227"/>
      <c r="E4" s="46" t="s">
        <v>53</v>
      </c>
      <c r="F4" s="46" t="s">
        <v>53</v>
      </c>
      <c r="G4" s="46" t="s">
        <v>53</v>
      </c>
      <c r="H4" s="48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2.9000000000000001E-2</v>
      </c>
      <c r="G5" s="26"/>
      <c r="H5" s="27"/>
    </row>
    <row r="6" spans="1:8" ht="36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5.8000000000000007</v>
      </c>
      <c r="G6" s="5"/>
      <c r="H6" s="27"/>
    </row>
    <row r="7" spans="1:8" ht="72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0.58000000000000007</v>
      </c>
      <c r="G7" s="5"/>
      <c r="H7" s="27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102</v>
      </c>
      <c r="E8" s="9" t="s">
        <v>56</v>
      </c>
      <c r="F8" s="7">
        <v>30.305</v>
      </c>
      <c r="G8" s="5"/>
      <c r="H8" s="27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103</v>
      </c>
      <c r="E9" s="9" t="s">
        <v>56</v>
      </c>
      <c r="F9" s="7">
        <v>1.5950000000000002</v>
      </c>
      <c r="G9" s="5"/>
      <c r="H9" s="27"/>
    </row>
    <row r="10" spans="1:8" ht="60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4.7849999999999993</v>
      </c>
      <c r="G10" s="5"/>
      <c r="H10" s="27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191</v>
      </c>
      <c r="E11" s="9" t="s">
        <v>57</v>
      </c>
      <c r="F11" s="7">
        <v>6.92</v>
      </c>
      <c r="G11" s="5"/>
      <c r="H11" s="27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192</v>
      </c>
      <c r="E12" s="9" t="s">
        <v>57</v>
      </c>
      <c r="F12" s="7">
        <v>0.36420000000000008</v>
      </c>
      <c r="G12" s="5"/>
      <c r="H12" s="27"/>
    </row>
    <row r="13" spans="1:8" ht="72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12.069199999999999</v>
      </c>
      <c r="G13" s="5"/>
      <c r="H13" s="27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104</v>
      </c>
      <c r="E15" s="9" t="s">
        <v>56</v>
      </c>
      <c r="F15" s="7">
        <v>31.900000000000002</v>
      </c>
      <c r="G15" s="5"/>
      <c r="H15" s="27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88</v>
      </c>
      <c r="E16" s="9" t="s">
        <v>56</v>
      </c>
      <c r="F16" s="7">
        <v>25.400000000000002</v>
      </c>
      <c r="G16" s="5"/>
      <c r="H16" s="27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89</v>
      </c>
      <c r="E17" s="9" t="s">
        <v>56</v>
      </c>
      <c r="F17" s="7">
        <v>6.5</v>
      </c>
      <c r="G17" s="5"/>
      <c r="H17" s="27"/>
    </row>
    <row r="18" spans="1:8" ht="14.25" customHeight="1">
      <c r="A18" s="15" t="s">
        <v>53</v>
      </c>
      <c r="B18" s="8">
        <v>3</v>
      </c>
      <c r="C18" s="161" t="s">
        <v>30</v>
      </c>
      <c r="D18" s="161"/>
      <c r="E18" s="10" t="s">
        <v>53</v>
      </c>
      <c r="F18" s="10" t="s">
        <v>53</v>
      </c>
      <c r="G18" s="10" t="s">
        <v>53</v>
      </c>
      <c r="H18" s="16" t="s">
        <v>53</v>
      </c>
    </row>
    <row r="19" spans="1:8" ht="24">
      <c r="A19" s="17">
        <v>13</v>
      </c>
      <c r="B19" s="9" t="s">
        <v>32</v>
      </c>
      <c r="C19" s="9" t="s">
        <v>31</v>
      </c>
      <c r="D19" s="2" t="s">
        <v>68</v>
      </c>
      <c r="E19" s="9" t="s">
        <v>57</v>
      </c>
      <c r="F19" s="7">
        <v>3.45</v>
      </c>
      <c r="G19" s="5"/>
      <c r="H19" s="27"/>
    </row>
    <row r="20" spans="1:8" ht="36">
      <c r="A20" s="17">
        <f>A19+1</f>
        <v>14</v>
      </c>
      <c r="B20" s="9" t="s">
        <v>34</v>
      </c>
      <c r="C20" s="9" t="s">
        <v>33</v>
      </c>
      <c r="D20" s="2" t="s">
        <v>66</v>
      </c>
      <c r="E20" s="9" t="s">
        <v>55</v>
      </c>
      <c r="F20" s="7">
        <v>29</v>
      </c>
      <c r="G20" s="5"/>
      <c r="H20" s="27"/>
    </row>
    <row r="21" spans="1:8" ht="36">
      <c r="A21" s="17">
        <f t="shared" ref="A21:A26" si="2">A20+1</f>
        <v>15</v>
      </c>
      <c r="B21" s="9" t="s">
        <v>36</v>
      </c>
      <c r="C21" s="9" t="s">
        <v>35</v>
      </c>
      <c r="D21" s="2" t="s">
        <v>193</v>
      </c>
      <c r="E21" s="9" t="s">
        <v>55</v>
      </c>
      <c r="F21" s="7">
        <v>5</v>
      </c>
      <c r="G21" s="5"/>
      <c r="H21" s="27"/>
    </row>
    <row r="22" spans="1:8" ht="48">
      <c r="A22" s="17">
        <f>A21+1</f>
        <v>16</v>
      </c>
      <c r="B22" s="9" t="s">
        <v>38</v>
      </c>
      <c r="C22" s="9" t="s">
        <v>37</v>
      </c>
      <c r="D22" s="2" t="s">
        <v>67</v>
      </c>
      <c r="E22" s="9" t="s">
        <v>55</v>
      </c>
      <c r="F22" s="7">
        <v>24</v>
      </c>
      <c r="G22" s="5"/>
      <c r="H22" s="27"/>
    </row>
    <row r="23" spans="1:8" ht="36">
      <c r="A23" s="17">
        <f t="shared" si="2"/>
        <v>17</v>
      </c>
      <c r="B23" s="9" t="s">
        <v>40</v>
      </c>
      <c r="C23" s="9" t="s">
        <v>39</v>
      </c>
      <c r="D23" s="2" t="s">
        <v>74</v>
      </c>
      <c r="E23" s="9" t="s">
        <v>56</v>
      </c>
      <c r="F23" s="7">
        <v>25.400000000000002</v>
      </c>
      <c r="G23" s="5"/>
      <c r="H23" s="27"/>
    </row>
    <row r="24" spans="1:8" ht="36">
      <c r="A24" s="17">
        <f t="shared" si="2"/>
        <v>18</v>
      </c>
      <c r="B24" s="9" t="s">
        <v>42</v>
      </c>
      <c r="C24" s="9" t="s">
        <v>41</v>
      </c>
      <c r="D24" s="2" t="s">
        <v>75</v>
      </c>
      <c r="E24" s="9" t="s">
        <v>56</v>
      </c>
      <c r="F24" s="7">
        <v>6.5</v>
      </c>
      <c r="G24" s="5"/>
      <c r="H24" s="27"/>
    </row>
    <row r="25" spans="1:8" ht="36">
      <c r="A25" s="17">
        <v>19</v>
      </c>
      <c r="B25" s="9" t="s">
        <v>45</v>
      </c>
      <c r="C25" s="9" t="s">
        <v>43</v>
      </c>
      <c r="D25" s="2" t="s">
        <v>44</v>
      </c>
      <c r="E25" s="9" t="s">
        <v>56</v>
      </c>
      <c r="F25" s="7">
        <v>5.8000000000000007</v>
      </c>
      <c r="G25" s="5"/>
      <c r="H25" s="27"/>
    </row>
    <row r="26" spans="1:8" ht="60">
      <c r="A26" s="17">
        <f t="shared" si="2"/>
        <v>20</v>
      </c>
      <c r="B26" s="9" t="s">
        <v>63</v>
      </c>
      <c r="C26" s="9" t="s">
        <v>46</v>
      </c>
      <c r="D26" s="2" t="s">
        <v>97</v>
      </c>
      <c r="E26" s="9" t="s">
        <v>56</v>
      </c>
      <c r="F26" s="7">
        <v>5.8000000000000007</v>
      </c>
      <c r="G26" s="5"/>
      <c r="H26" s="27"/>
    </row>
    <row r="27" spans="1:8" ht="15.75" customHeight="1">
      <c r="A27" s="15" t="s">
        <v>53</v>
      </c>
      <c r="B27" s="8">
        <v>4</v>
      </c>
      <c r="C27" s="161" t="s">
        <v>47</v>
      </c>
      <c r="D27" s="161"/>
      <c r="E27" s="10" t="s">
        <v>53</v>
      </c>
      <c r="F27" s="10" t="s">
        <v>53</v>
      </c>
      <c r="G27" s="10" t="s">
        <v>53</v>
      </c>
      <c r="H27" s="16" t="s">
        <v>53</v>
      </c>
    </row>
    <row r="28" spans="1:8" ht="48">
      <c r="A28" s="17">
        <f>A26+1</f>
        <v>21</v>
      </c>
      <c r="B28" s="9" t="s">
        <v>70</v>
      </c>
      <c r="C28" s="9" t="s">
        <v>71</v>
      </c>
      <c r="D28" s="2" t="s">
        <v>125</v>
      </c>
      <c r="E28" s="9" t="s">
        <v>55</v>
      </c>
      <c r="F28" s="7">
        <v>1.7</v>
      </c>
      <c r="G28" s="5"/>
      <c r="H28" s="18"/>
    </row>
    <row r="29" spans="1:8" ht="24.75" thickBot="1">
      <c r="A29" s="17">
        <v>22</v>
      </c>
      <c r="B29" s="9" t="s">
        <v>200</v>
      </c>
      <c r="C29" s="137" t="s">
        <v>198</v>
      </c>
      <c r="D29" s="2" t="s">
        <v>199</v>
      </c>
      <c r="E29" s="9" t="s">
        <v>78</v>
      </c>
      <c r="F29" s="7">
        <v>1</v>
      </c>
      <c r="G29" s="5"/>
      <c r="H29" s="18"/>
    </row>
    <row r="30" spans="1:8" ht="12.75">
      <c r="A30" s="218" t="s">
        <v>84</v>
      </c>
      <c r="B30" s="219"/>
      <c r="C30" s="219"/>
      <c r="D30" s="219"/>
      <c r="E30" s="219"/>
      <c r="F30" s="219"/>
      <c r="G30" s="220"/>
      <c r="H30" s="50">
        <f>SUM(H5:H29)</f>
        <v>0</v>
      </c>
    </row>
    <row r="31" spans="1:8" ht="12.75">
      <c r="A31" s="221" t="s">
        <v>106</v>
      </c>
      <c r="B31" s="222"/>
      <c r="C31" s="222"/>
      <c r="D31" s="222"/>
      <c r="E31" s="222"/>
      <c r="F31" s="222"/>
      <c r="G31" s="223"/>
      <c r="H31" s="51">
        <f>0.23*H30</f>
        <v>0</v>
      </c>
    </row>
    <row r="32" spans="1:8" ht="13.5" thickBot="1">
      <c r="A32" s="224" t="s">
        <v>83</v>
      </c>
      <c r="B32" s="225"/>
      <c r="C32" s="225"/>
      <c r="D32" s="225"/>
      <c r="E32" s="225"/>
      <c r="F32" s="225"/>
      <c r="G32" s="226"/>
      <c r="H32" s="52">
        <f>H31+H30</f>
        <v>0</v>
      </c>
    </row>
  </sheetData>
  <mergeCells count="10">
    <mergeCell ref="C27:D27"/>
    <mergeCell ref="A30:G30"/>
    <mergeCell ref="A31:G31"/>
    <mergeCell ref="A32:G32"/>
    <mergeCell ref="A1:H1"/>
    <mergeCell ref="A2:H2"/>
    <mergeCell ref="B3:C3"/>
    <mergeCell ref="C4:D4"/>
    <mergeCell ref="C14:D14"/>
    <mergeCell ref="C18:D18"/>
  </mergeCells>
  <pageMargins left="0.51181102362204722" right="0.51181102362204722" top="0.55118110236220474" bottom="0.55118110236220474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22" zoomScale="130" zoomScaleNormal="130" workbookViewId="0">
      <selection activeCell="N7" sqref="N7"/>
    </sheetView>
  </sheetViews>
  <sheetFormatPr defaultColWidth="9.33203125" defaultRowHeight="12"/>
  <cols>
    <col min="1" max="1" width="4" style="1" customWidth="1"/>
    <col min="2" max="2" width="4.6640625" style="4" customWidth="1"/>
    <col min="3" max="3" width="10" style="4" customWidth="1"/>
    <col min="4" max="4" width="55" style="1" customWidth="1"/>
    <col min="5" max="5" width="4.5" style="4" bestFit="1" customWidth="1"/>
    <col min="6" max="6" width="5.6640625" style="4" bestFit="1" customWidth="1"/>
    <col min="7" max="7" width="10" style="6" bestFit="1" customWidth="1"/>
    <col min="8" max="8" width="11" style="6" bestFit="1" customWidth="1"/>
    <col min="9" max="1012" width="8.6640625" style="1" customWidth="1"/>
    <col min="1013" max="16384" width="9.33203125" style="1"/>
  </cols>
  <sheetData>
    <row r="1" spans="1:8" ht="27.75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7.75" customHeight="1" thickBot="1">
      <c r="A2" s="172" t="s">
        <v>127</v>
      </c>
      <c r="B2" s="172"/>
      <c r="C2" s="172"/>
      <c r="D2" s="172"/>
      <c r="E2" s="172"/>
      <c r="F2" s="172"/>
      <c r="G2" s="172"/>
      <c r="H2" s="175"/>
    </row>
    <row r="3" spans="1:8" s="4" customFormat="1" ht="27" customHeight="1">
      <c r="A3" s="11" t="s">
        <v>0</v>
      </c>
      <c r="B3" s="176" t="s">
        <v>1</v>
      </c>
      <c r="C3" s="176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5" customHeight="1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0.10199999999999999</v>
      </c>
      <c r="G5" s="26"/>
      <c r="H5" s="27"/>
    </row>
    <row r="6" spans="1:8" ht="36.75" customHeight="1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20.400000000000002</v>
      </c>
      <c r="G6" s="5"/>
      <c r="H6" s="18"/>
    </row>
    <row r="7" spans="1:8" ht="64.5" customHeight="1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2.0400000000000005</v>
      </c>
      <c r="G7" s="5"/>
      <c r="H7" s="18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93</v>
      </c>
      <c r="E8" s="9" t="s">
        <v>56</v>
      </c>
      <c r="F8" s="7">
        <v>116.27999999999999</v>
      </c>
      <c r="G8" s="5"/>
      <c r="H8" s="18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94</v>
      </c>
      <c r="E9" s="9" t="s">
        <v>56</v>
      </c>
      <c r="F9" s="7">
        <v>6.12</v>
      </c>
      <c r="G9" s="5"/>
      <c r="H9" s="18"/>
    </row>
    <row r="10" spans="1:8" ht="50.25" customHeight="1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18.36</v>
      </c>
      <c r="G10" s="5"/>
      <c r="H10" s="18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107</v>
      </c>
      <c r="E11" s="9" t="s">
        <v>57</v>
      </c>
      <c r="F11" s="7">
        <v>31.276374999999998</v>
      </c>
      <c r="G11" s="5"/>
      <c r="H11" s="18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108</v>
      </c>
      <c r="E12" s="9" t="s">
        <v>57</v>
      </c>
      <c r="F12" s="7">
        <v>1.6461250000000001</v>
      </c>
      <c r="G12" s="5"/>
      <c r="H12" s="18"/>
    </row>
    <row r="13" spans="1:8" ht="63.75" customHeight="1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51.282499999999999</v>
      </c>
      <c r="G13" s="5"/>
      <c r="H13" s="18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90</v>
      </c>
      <c r="E15" s="9" t="s">
        <v>56</v>
      </c>
      <c r="F15" s="7">
        <v>122.39999999999999</v>
      </c>
      <c r="G15" s="5"/>
      <c r="H15" s="18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88</v>
      </c>
      <c r="E16" s="9" t="s">
        <v>56</v>
      </c>
      <c r="F16" s="7">
        <v>53.8</v>
      </c>
      <c r="G16" s="5"/>
      <c r="H16" s="18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130</v>
      </c>
      <c r="E17" s="9" t="s">
        <v>56</v>
      </c>
      <c r="F17" s="7">
        <v>68.599999999999994</v>
      </c>
      <c r="G17" s="5"/>
      <c r="H17" s="18"/>
    </row>
    <row r="18" spans="1:8" ht="14.25" customHeight="1">
      <c r="A18" s="15" t="s">
        <v>53</v>
      </c>
      <c r="B18" s="8">
        <v>3</v>
      </c>
      <c r="C18" s="161" t="s">
        <v>30</v>
      </c>
      <c r="D18" s="161"/>
      <c r="E18" s="10" t="s">
        <v>53</v>
      </c>
      <c r="F18" s="10" t="s">
        <v>53</v>
      </c>
      <c r="G18" s="10" t="s">
        <v>53</v>
      </c>
      <c r="H18" s="16" t="s">
        <v>53</v>
      </c>
    </row>
    <row r="19" spans="1:8" ht="24">
      <c r="A19" s="17">
        <f>A17+1</f>
        <v>13</v>
      </c>
      <c r="B19" s="9" t="s">
        <v>32</v>
      </c>
      <c r="C19" s="9" t="s">
        <v>31</v>
      </c>
      <c r="D19" s="2" t="s">
        <v>68</v>
      </c>
      <c r="E19" s="9" t="s">
        <v>57</v>
      </c>
      <c r="F19" s="7">
        <v>12.598500000000001</v>
      </c>
      <c r="G19" s="5"/>
      <c r="H19" s="18"/>
    </row>
    <row r="20" spans="1:8" ht="36.75" customHeight="1">
      <c r="A20" s="17">
        <f>A19+1</f>
        <v>14</v>
      </c>
      <c r="B20" s="9" t="s">
        <v>34</v>
      </c>
      <c r="C20" s="9" t="s">
        <v>33</v>
      </c>
      <c r="D20" s="2" t="s">
        <v>66</v>
      </c>
      <c r="E20" s="9" t="s">
        <v>55</v>
      </c>
      <c r="F20" s="7">
        <v>102</v>
      </c>
      <c r="G20" s="5"/>
      <c r="H20" s="18"/>
    </row>
    <row r="21" spans="1:8" ht="36.75" customHeight="1">
      <c r="A21" s="17">
        <f t="shared" ref="A21:A26" si="2">A20+1</f>
        <v>15</v>
      </c>
      <c r="B21" s="9" t="s">
        <v>36</v>
      </c>
      <c r="C21" s="9" t="s">
        <v>35</v>
      </c>
      <c r="D21" s="2" t="s">
        <v>316</v>
      </c>
      <c r="E21" s="9" t="s">
        <v>55</v>
      </c>
      <c r="F21" s="7">
        <v>53</v>
      </c>
      <c r="G21" s="5"/>
      <c r="H21" s="18"/>
    </row>
    <row r="22" spans="1:8" ht="38.25" customHeight="1">
      <c r="A22" s="17">
        <f t="shared" si="2"/>
        <v>16</v>
      </c>
      <c r="B22" s="9" t="s">
        <v>38</v>
      </c>
      <c r="C22" s="9" t="s">
        <v>37</v>
      </c>
      <c r="D22" s="2" t="s">
        <v>67</v>
      </c>
      <c r="E22" s="9" t="s">
        <v>55</v>
      </c>
      <c r="F22" s="7">
        <v>49</v>
      </c>
      <c r="G22" s="5"/>
      <c r="H22" s="18"/>
    </row>
    <row r="23" spans="1:8" ht="39" customHeight="1">
      <c r="A23" s="17">
        <f t="shared" si="2"/>
        <v>17</v>
      </c>
      <c r="B23" s="9" t="s">
        <v>40</v>
      </c>
      <c r="C23" s="9" t="s">
        <v>39</v>
      </c>
      <c r="D23" s="2" t="s">
        <v>201</v>
      </c>
      <c r="E23" s="9" t="s">
        <v>56</v>
      </c>
      <c r="F23" s="7">
        <v>53.8</v>
      </c>
      <c r="G23" s="5"/>
      <c r="H23" s="18"/>
    </row>
    <row r="24" spans="1:8" ht="36">
      <c r="A24" s="17">
        <f t="shared" si="2"/>
        <v>18</v>
      </c>
      <c r="B24" s="9" t="s">
        <v>42</v>
      </c>
      <c r="C24" s="9" t="s">
        <v>41</v>
      </c>
      <c r="D24" s="2" t="s">
        <v>202</v>
      </c>
      <c r="E24" s="9" t="s">
        <v>56</v>
      </c>
      <c r="F24" s="7">
        <v>68.599999999999994</v>
      </c>
      <c r="G24" s="5"/>
      <c r="H24" s="18"/>
    </row>
    <row r="25" spans="1:8" ht="36.75" customHeight="1">
      <c r="A25" s="17">
        <f t="shared" si="2"/>
        <v>19</v>
      </c>
      <c r="B25" s="9" t="s">
        <v>45</v>
      </c>
      <c r="C25" s="9" t="s">
        <v>43</v>
      </c>
      <c r="D25" s="2" t="s">
        <v>44</v>
      </c>
      <c r="E25" s="9" t="s">
        <v>56</v>
      </c>
      <c r="F25" s="7">
        <v>20.400000000000002</v>
      </c>
      <c r="G25" s="5"/>
      <c r="H25" s="18"/>
    </row>
    <row r="26" spans="1:8" ht="60">
      <c r="A26" s="17">
        <f t="shared" si="2"/>
        <v>20</v>
      </c>
      <c r="B26" s="9" t="s">
        <v>63</v>
      </c>
      <c r="C26" s="9" t="s">
        <v>46</v>
      </c>
      <c r="D26" s="2" t="s">
        <v>97</v>
      </c>
      <c r="E26" s="9" t="s">
        <v>56</v>
      </c>
      <c r="F26" s="7">
        <v>20.400000000000002</v>
      </c>
      <c r="G26" s="5"/>
      <c r="H26" s="18"/>
    </row>
    <row r="27" spans="1:8" ht="15.75" customHeight="1">
      <c r="A27" s="15" t="s">
        <v>53</v>
      </c>
      <c r="B27" s="8">
        <v>4</v>
      </c>
      <c r="C27" s="161" t="s">
        <v>47</v>
      </c>
      <c r="D27" s="161"/>
      <c r="E27" s="10" t="s">
        <v>53</v>
      </c>
      <c r="F27" s="10" t="s">
        <v>53</v>
      </c>
      <c r="G27" s="10" t="s">
        <v>53</v>
      </c>
      <c r="H27" s="16" t="s">
        <v>53</v>
      </c>
    </row>
    <row r="28" spans="1:8" ht="48">
      <c r="A28" s="17">
        <f>A26+1</f>
        <v>21</v>
      </c>
      <c r="B28" s="9" t="s">
        <v>70</v>
      </c>
      <c r="C28" s="9" t="s">
        <v>71</v>
      </c>
      <c r="D28" s="2" t="s">
        <v>181</v>
      </c>
      <c r="E28" s="9" t="s">
        <v>55</v>
      </c>
      <c r="F28" s="7">
        <v>1.7999999999999998</v>
      </c>
      <c r="G28" s="5"/>
      <c r="H28" s="18"/>
    </row>
    <row r="29" spans="1:8" ht="48">
      <c r="A29" s="23">
        <v>22</v>
      </c>
      <c r="B29" s="9" t="s">
        <v>105</v>
      </c>
      <c r="C29" s="9" t="s">
        <v>100</v>
      </c>
      <c r="D29" s="2" t="s">
        <v>333</v>
      </c>
      <c r="E29" s="19" t="s">
        <v>205</v>
      </c>
      <c r="F29" s="7">
        <v>1</v>
      </c>
      <c r="G29" s="5"/>
      <c r="H29" s="27"/>
    </row>
    <row r="30" spans="1:8" ht="24.75" thickBot="1">
      <c r="A30" s="17">
        <v>23</v>
      </c>
      <c r="B30" s="9" t="s">
        <v>200</v>
      </c>
      <c r="C30" s="137" t="s">
        <v>198</v>
      </c>
      <c r="D30" s="2" t="s">
        <v>199</v>
      </c>
      <c r="E30" s="9" t="s">
        <v>78</v>
      </c>
      <c r="F30" s="7">
        <v>4</v>
      </c>
      <c r="G30" s="5"/>
      <c r="H30" s="18"/>
    </row>
    <row r="31" spans="1:8" ht="12.75" customHeight="1">
      <c r="A31" s="162" t="s">
        <v>84</v>
      </c>
      <c r="B31" s="163"/>
      <c r="C31" s="163"/>
      <c r="D31" s="163"/>
      <c r="E31" s="163"/>
      <c r="F31" s="163"/>
      <c r="G31" s="163"/>
      <c r="H31" s="34">
        <f>SUM(H5:H30)</f>
        <v>0</v>
      </c>
    </row>
    <row r="32" spans="1:8" ht="12.75" customHeight="1">
      <c r="A32" s="164" t="s">
        <v>106</v>
      </c>
      <c r="B32" s="165"/>
      <c r="C32" s="165"/>
      <c r="D32" s="165"/>
      <c r="E32" s="165"/>
      <c r="F32" s="165"/>
      <c r="G32" s="165"/>
      <c r="H32" s="35">
        <f>0.23*H31</f>
        <v>0</v>
      </c>
    </row>
    <row r="33" spans="1:8" ht="12.75" customHeight="1" thickBot="1">
      <c r="A33" s="166" t="s">
        <v>83</v>
      </c>
      <c r="B33" s="167"/>
      <c r="C33" s="167"/>
      <c r="D33" s="167"/>
      <c r="E33" s="167"/>
      <c r="F33" s="167"/>
      <c r="G33" s="167"/>
      <c r="H33" s="33">
        <f>H32+H31</f>
        <v>0</v>
      </c>
    </row>
  </sheetData>
  <mergeCells count="10">
    <mergeCell ref="C27:D27"/>
    <mergeCell ref="A31:G31"/>
    <mergeCell ref="A32:G32"/>
    <mergeCell ref="A33:G33"/>
    <mergeCell ref="A1:H1"/>
    <mergeCell ref="A2:H2"/>
    <mergeCell ref="B3:C3"/>
    <mergeCell ref="C4:D4"/>
    <mergeCell ref="C14:D14"/>
    <mergeCell ref="C18:D18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140" zoomScaleNormal="140" workbookViewId="0">
      <selection activeCell="M10" sqref="M10"/>
    </sheetView>
  </sheetViews>
  <sheetFormatPr defaultColWidth="9.33203125" defaultRowHeight="12"/>
  <cols>
    <col min="1" max="1" width="3.83203125" style="1" customWidth="1"/>
    <col min="2" max="2" width="4.6640625" style="4" customWidth="1"/>
    <col min="3" max="3" width="10" style="4" customWidth="1"/>
    <col min="4" max="4" width="55" style="1" customWidth="1"/>
    <col min="5" max="5" width="4.5" style="4" bestFit="1" customWidth="1"/>
    <col min="6" max="6" width="6.6640625" style="4" bestFit="1" customWidth="1"/>
    <col min="7" max="7" width="10" style="6" bestFit="1" customWidth="1"/>
    <col min="8" max="8" width="11.33203125" style="6" bestFit="1" customWidth="1"/>
    <col min="9" max="1014" width="8.6640625" style="1" customWidth="1"/>
    <col min="1015" max="16384" width="9.33203125" style="1"/>
  </cols>
  <sheetData>
    <row r="1" spans="1:8" ht="24" customHeight="1" thickBot="1">
      <c r="A1" s="168" t="s">
        <v>324</v>
      </c>
      <c r="B1" s="169"/>
      <c r="C1" s="169"/>
      <c r="D1" s="169"/>
      <c r="E1" s="169"/>
      <c r="F1" s="169"/>
      <c r="G1" s="169"/>
      <c r="H1" s="170"/>
    </row>
    <row r="2" spans="1:8" ht="24" customHeight="1" thickBot="1">
      <c r="A2" s="172" t="s">
        <v>187</v>
      </c>
      <c r="B2" s="172"/>
      <c r="C2" s="172"/>
      <c r="D2" s="172"/>
      <c r="E2" s="172"/>
      <c r="F2" s="172"/>
      <c r="G2" s="172"/>
      <c r="H2" s="175"/>
    </row>
    <row r="3" spans="1:8" s="4" customFormat="1" ht="25.5">
      <c r="A3" s="11" t="s">
        <v>0</v>
      </c>
      <c r="B3" s="176" t="s">
        <v>1</v>
      </c>
      <c r="C3" s="176"/>
      <c r="D3" s="12" t="s">
        <v>2</v>
      </c>
      <c r="E3" s="12" t="s">
        <v>3</v>
      </c>
      <c r="F3" s="12" t="s">
        <v>51</v>
      </c>
      <c r="G3" s="13" t="s">
        <v>52</v>
      </c>
      <c r="H3" s="14" t="s">
        <v>4</v>
      </c>
    </row>
    <row r="4" spans="1:8" s="4" customFormat="1" ht="13.5" thickBot="1">
      <c r="A4" s="28" t="s">
        <v>53</v>
      </c>
      <c r="B4" s="29">
        <v>1</v>
      </c>
      <c r="C4" s="174" t="s">
        <v>5</v>
      </c>
      <c r="D4" s="174"/>
      <c r="E4" s="30" t="s">
        <v>53</v>
      </c>
      <c r="F4" s="30" t="s">
        <v>53</v>
      </c>
      <c r="G4" s="30" t="s">
        <v>53</v>
      </c>
      <c r="H4" s="31" t="s">
        <v>53</v>
      </c>
    </row>
    <row r="5" spans="1:8" ht="36">
      <c r="A5" s="23">
        <v>1</v>
      </c>
      <c r="B5" s="24" t="s">
        <v>6</v>
      </c>
      <c r="C5" s="24" t="s">
        <v>7</v>
      </c>
      <c r="D5" s="25" t="s">
        <v>58</v>
      </c>
      <c r="E5" s="24" t="s">
        <v>54</v>
      </c>
      <c r="F5" s="32">
        <v>0.122</v>
      </c>
      <c r="G5" s="26"/>
      <c r="H5" s="27"/>
    </row>
    <row r="6" spans="1:8" ht="36">
      <c r="A6" s="17">
        <f>A5+1</f>
        <v>2</v>
      </c>
      <c r="B6" s="9" t="s">
        <v>8</v>
      </c>
      <c r="C6" s="9" t="s">
        <v>9</v>
      </c>
      <c r="D6" s="2" t="s">
        <v>91</v>
      </c>
      <c r="E6" s="9" t="s">
        <v>56</v>
      </c>
      <c r="F6" s="7">
        <v>24.400000000000002</v>
      </c>
      <c r="G6" s="5"/>
      <c r="H6" s="18"/>
    </row>
    <row r="7" spans="1:8" ht="72">
      <c r="A7" s="17">
        <f t="shared" ref="A7:A13" si="0">A6+1</f>
        <v>3</v>
      </c>
      <c r="B7" s="9" t="s">
        <v>10</v>
      </c>
      <c r="C7" s="9" t="s">
        <v>11</v>
      </c>
      <c r="D7" s="2" t="s">
        <v>92</v>
      </c>
      <c r="E7" s="9" t="s">
        <v>57</v>
      </c>
      <c r="F7" s="7">
        <v>2.4400000000000004</v>
      </c>
      <c r="G7" s="5"/>
      <c r="H7" s="18"/>
    </row>
    <row r="8" spans="1:8" ht="36">
      <c r="A8" s="17">
        <f t="shared" si="0"/>
        <v>4</v>
      </c>
      <c r="B8" s="9" t="s">
        <v>12</v>
      </c>
      <c r="C8" s="9" t="s">
        <v>13</v>
      </c>
      <c r="D8" s="2" t="s">
        <v>102</v>
      </c>
      <c r="E8" s="9" t="s">
        <v>56</v>
      </c>
      <c r="F8" s="7">
        <v>139.08000000000001</v>
      </c>
      <c r="G8" s="5"/>
      <c r="H8" s="18"/>
    </row>
    <row r="9" spans="1:8" ht="36">
      <c r="A9" s="17">
        <f t="shared" si="0"/>
        <v>5</v>
      </c>
      <c r="B9" s="9" t="s">
        <v>14</v>
      </c>
      <c r="C9" s="9" t="s">
        <v>15</v>
      </c>
      <c r="D9" s="2" t="s">
        <v>103</v>
      </c>
      <c r="E9" s="9" t="s">
        <v>56</v>
      </c>
      <c r="F9" s="7">
        <v>7.32</v>
      </c>
      <c r="G9" s="5"/>
      <c r="H9" s="18"/>
    </row>
    <row r="10" spans="1:8" ht="60">
      <c r="A10" s="17">
        <f t="shared" si="0"/>
        <v>6</v>
      </c>
      <c r="B10" s="9" t="s">
        <v>16</v>
      </c>
      <c r="C10" s="9" t="s">
        <v>17</v>
      </c>
      <c r="D10" s="2" t="s">
        <v>59</v>
      </c>
      <c r="E10" s="9" t="s">
        <v>57</v>
      </c>
      <c r="F10" s="7">
        <v>21.96</v>
      </c>
      <c r="G10" s="5"/>
      <c r="H10" s="18"/>
    </row>
    <row r="11" spans="1:8" ht="48">
      <c r="A11" s="17">
        <f t="shared" si="0"/>
        <v>7</v>
      </c>
      <c r="B11" s="9" t="s">
        <v>18</v>
      </c>
      <c r="C11" s="9" t="s">
        <v>19</v>
      </c>
      <c r="D11" s="2" t="s">
        <v>107</v>
      </c>
      <c r="E11" s="9" t="s">
        <v>57</v>
      </c>
      <c r="F11" s="7">
        <v>30.639874999999996</v>
      </c>
      <c r="G11" s="5"/>
      <c r="H11" s="18"/>
    </row>
    <row r="12" spans="1:8" ht="36">
      <c r="A12" s="17">
        <f>A11+1</f>
        <v>8</v>
      </c>
      <c r="B12" s="9" t="s">
        <v>20</v>
      </c>
      <c r="C12" s="9" t="s">
        <v>21</v>
      </c>
      <c r="D12" s="2" t="s">
        <v>108</v>
      </c>
      <c r="E12" s="9" t="s">
        <v>57</v>
      </c>
      <c r="F12" s="7">
        <v>1.612625</v>
      </c>
      <c r="G12" s="5"/>
      <c r="H12" s="18"/>
    </row>
    <row r="13" spans="1:8" ht="72">
      <c r="A13" s="17">
        <f t="shared" si="0"/>
        <v>9</v>
      </c>
      <c r="B13" s="9" t="s">
        <v>22</v>
      </c>
      <c r="C13" s="9" t="s">
        <v>23</v>
      </c>
      <c r="D13" s="2" t="s">
        <v>60</v>
      </c>
      <c r="E13" s="9" t="s">
        <v>57</v>
      </c>
      <c r="F13" s="7">
        <v>54.212499999999999</v>
      </c>
      <c r="G13" s="5"/>
      <c r="H13" s="18"/>
    </row>
    <row r="14" spans="1:8" s="4" customFormat="1" ht="15.75" customHeight="1">
      <c r="A14" s="15" t="s">
        <v>53</v>
      </c>
      <c r="B14" s="8">
        <v>2</v>
      </c>
      <c r="C14" s="161" t="s">
        <v>24</v>
      </c>
      <c r="D14" s="161"/>
      <c r="E14" s="10" t="s">
        <v>53</v>
      </c>
      <c r="F14" s="10" t="s">
        <v>53</v>
      </c>
      <c r="G14" s="10" t="s">
        <v>53</v>
      </c>
      <c r="H14" s="16" t="s">
        <v>53</v>
      </c>
    </row>
    <row r="15" spans="1:8" ht="48">
      <c r="A15" s="17">
        <f>A13+1</f>
        <v>10</v>
      </c>
      <c r="B15" s="9" t="s">
        <v>25</v>
      </c>
      <c r="C15" s="9" t="s">
        <v>26</v>
      </c>
      <c r="D15" s="2" t="s">
        <v>189</v>
      </c>
      <c r="E15" s="9" t="s">
        <v>56</v>
      </c>
      <c r="F15" s="7">
        <v>146.4</v>
      </c>
      <c r="G15" s="5"/>
      <c r="H15" s="18"/>
    </row>
    <row r="16" spans="1:8" ht="48">
      <c r="A16" s="17">
        <f>A15+1</f>
        <v>11</v>
      </c>
      <c r="B16" s="9" t="s">
        <v>27</v>
      </c>
      <c r="C16" s="9" t="s">
        <v>65</v>
      </c>
      <c r="D16" s="2" t="s">
        <v>88</v>
      </c>
      <c r="E16" s="9" t="s">
        <v>56</v>
      </c>
      <c r="F16" s="7">
        <v>128.80000000000001</v>
      </c>
      <c r="G16" s="5"/>
      <c r="H16" s="18"/>
    </row>
    <row r="17" spans="1:8" ht="48">
      <c r="A17" s="17">
        <f t="shared" ref="A17" si="1">A16+1</f>
        <v>12</v>
      </c>
      <c r="B17" s="9" t="s">
        <v>28</v>
      </c>
      <c r="C17" s="9" t="s">
        <v>29</v>
      </c>
      <c r="D17" s="2" t="s">
        <v>111</v>
      </c>
      <c r="E17" s="9" t="s">
        <v>56</v>
      </c>
      <c r="F17" s="7">
        <v>17.600000000000001</v>
      </c>
      <c r="G17" s="5"/>
      <c r="H17" s="18"/>
    </row>
    <row r="18" spans="1:8" ht="48">
      <c r="A18" s="17">
        <v>12</v>
      </c>
      <c r="B18" s="9" t="s">
        <v>61</v>
      </c>
      <c r="C18" s="9" t="s">
        <v>62</v>
      </c>
      <c r="D18" s="2" t="s">
        <v>112</v>
      </c>
      <c r="E18" s="9" t="s">
        <v>56</v>
      </c>
      <c r="F18" s="7">
        <v>146.4</v>
      </c>
      <c r="G18" s="5"/>
      <c r="H18" s="18"/>
    </row>
    <row r="19" spans="1:8" ht="14.25" customHeight="1">
      <c r="A19" s="15" t="s">
        <v>53</v>
      </c>
      <c r="B19" s="8">
        <v>3</v>
      </c>
      <c r="C19" s="161" t="s">
        <v>30</v>
      </c>
      <c r="D19" s="161"/>
      <c r="E19" s="10" t="s">
        <v>53</v>
      </c>
      <c r="F19" s="10" t="s">
        <v>53</v>
      </c>
      <c r="G19" s="10" t="s">
        <v>53</v>
      </c>
      <c r="H19" s="16" t="s">
        <v>53</v>
      </c>
    </row>
    <row r="20" spans="1:8" ht="24">
      <c r="A20" s="17">
        <f>A18+1</f>
        <v>13</v>
      </c>
      <c r="B20" s="9" t="s">
        <v>32</v>
      </c>
      <c r="C20" s="9" t="s">
        <v>31</v>
      </c>
      <c r="D20" s="2" t="s">
        <v>68</v>
      </c>
      <c r="E20" s="9" t="s">
        <v>57</v>
      </c>
      <c r="F20" s="7">
        <v>14.388500000000001</v>
      </c>
      <c r="G20" s="5"/>
      <c r="H20" s="18"/>
    </row>
    <row r="21" spans="1:8" ht="36">
      <c r="A21" s="17">
        <f>A20+1</f>
        <v>14</v>
      </c>
      <c r="B21" s="9" t="s">
        <v>34</v>
      </c>
      <c r="C21" s="9" t="s">
        <v>33</v>
      </c>
      <c r="D21" s="2" t="s">
        <v>66</v>
      </c>
      <c r="E21" s="9" t="s">
        <v>55</v>
      </c>
      <c r="F21" s="7">
        <v>122</v>
      </c>
      <c r="G21" s="5"/>
      <c r="H21" s="18"/>
    </row>
    <row r="22" spans="1:8" ht="36">
      <c r="A22" s="17">
        <f t="shared" ref="A22:A27" si="2">A21+1</f>
        <v>15</v>
      </c>
      <c r="B22" s="9" t="s">
        <v>36</v>
      </c>
      <c r="C22" s="9" t="s">
        <v>35</v>
      </c>
      <c r="D22" s="2" t="s">
        <v>312</v>
      </c>
      <c r="E22" s="9" t="s">
        <v>55</v>
      </c>
      <c r="F22" s="7">
        <v>13</v>
      </c>
      <c r="G22" s="5"/>
      <c r="H22" s="18"/>
    </row>
    <row r="23" spans="1:8" ht="48">
      <c r="A23" s="17">
        <v>15</v>
      </c>
      <c r="B23" s="9" t="s">
        <v>38</v>
      </c>
      <c r="C23" s="9" t="s">
        <v>37</v>
      </c>
      <c r="D23" s="2" t="s">
        <v>67</v>
      </c>
      <c r="E23" s="9" t="s">
        <v>55</v>
      </c>
      <c r="F23" s="7">
        <v>109</v>
      </c>
      <c r="G23" s="5"/>
      <c r="H23" s="18"/>
    </row>
    <row r="24" spans="1:8" ht="24">
      <c r="A24" s="17">
        <f t="shared" si="2"/>
        <v>16</v>
      </c>
      <c r="B24" s="9" t="s">
        <v>40</v>
      </c>
      <c r="C24" s="9" t="s">
        <v>39</v>
      </c>
      <c r="D24" s="2" t="s">
        <v>188</v>
      </c>
      <c r="E24" s="9" t="s">
        <v>56</v>
      </c>
      <c r="F24" s="7">
        <v>128.80000000000001</v>
      </c>
      <c r="G24" s="5"/>
      <c r="H24" s="18"/>
    </row>
    <row r="25" spans="1:8" ht="36">
      <c r="A25" s="17">
        <f t="shared" si="2"/>
        <v>17</v>
      </c>
      <c r="B25" s="9" t="s">
        <v>42</v>
      </c>
      <c r="C25" s="9" t="s">
        <v>41</v>
      </c>
      <c r="D25" s="2" t="s">
        <v>75</v>
      </c>
      <c r="E25" s="9" t="s">
        <v>56</v>
      </c>
      <c r="F25" s="7">
        <v>17.600000000000001</v>
      </c>
      <c r="G25" s="5"/>
      <c r="H25" s="18"/>
    </row>
    <row r="26" spans="1:8" ht="36">
      <c r="A26" s="17">
        <v>17</v>
      </c>
      <c r="B26" s="9" t="s">
        <v>45</v>
      </c>
      <c r="C26" s="9" t="s">
        <v>43</v>
      </c>
      <c r="D26" s="2" t="s">
        <v>44</v>
      </c>
      <c r="E26" s="9" t="s">
        <v>56</v>
      </c>
      <c r="F26" s="7">
        <v>24.400000000000002</v>
      </c>
      <c r="G26" s="5"/>
      <c r="H26" s="18"/>
    </row>
    <row r="27" spans="1:8" ht="60">
      <c r="A27" s="17">
        <f t="shared" si="2"/>
        <v>18</v>
      </c>
      <c r="B27" s="9" t="s">
        <v>63</v>
      </c>
      <c r="C27" s="9" t="s">
        <v>46</v>
      </c>
      <c r="D27" s="2" t="s">
        <v>97</v>
      </c>
      <c r="E27" s="9" t="s">
        <v>56</v>
      </c>
      <c r="F27" s="7">
        <v>24.400000000000002</v>
      </c>
      <c r="G27" s="5"/>
      <c r="H27" s="18"/>
    </row>
    <row r="28" spans="1:8" ht="15.75" customHeight="1">
      <c r="A28" s="15" t="s">
        <v>53</v>
      </c>
      <c r="B28" s="8">
        <v>4</v>
      </c>
      <c r="C28" s="161" t="s">
        <v>47</v>
      </c>
      <c r="D28" s="161"/>
      <c r="E28" s="10" t="s">
        <v>53</v>
      </c>
      <c r="F28" s="10" t="s">
        <v>53</v>
      </c>
      <c r="G28" s="10" t="s">
        <v>53</v>
      </c>
      <c r="H28" s="16" t="s">
        <v>53</v>
      </c>
    </row>
    <row r="29" spans="1:8" ht="36">
      <c r="A29" s="17">
        <f>A27+1</f>
        <v>19</v>
      </c>
      <c r="B29" s="9" t="s">
        <v>49</v>
      </c>
      <c r="C29" s="9" t="s">
        <v>48</v>
      </c>
      <c r="D29" s="41" t="s">
        <v>335</v>
      </c>
      <c r="E29" s="9" t="s">
        <v>55</v>
      </c>
      <c r="F29" s="7">
        <v>87</v>
      </c>
      <c r="G29" s="5"/>
      <c r="H29" s="18"/>
    </row>
    <row r="30" spans="1:8" ht="48">
      <c r="A30" s="17">
        <v>20</v>
      </c>
      <c r="B30" s="9" t="s">
        <v>64</v>
      </c>
      <c r="C30" s="9" t="s">
        <v>50</v>
      </c>
      <c r="D30" s="2" t="s">
        <v>334</v>
      </c>
      <c r="E30" s="9" t="s">
        <v>56</v>
      </c>
      <c r="F30" s="7">
        <v>90</v>
      </c>
      <c r="G30" s="5"/>
      <c r="H30" s="27"/>
    </row>
    <row r="31" spans="1:8" ht="48">
      <c r="A31" s="17">
        <v>21</v>
      </c>
      <c r="B31" s="9" t="s">
        <v>70</v>
      </c>
      <c r="C31" s="9" t="s">
        <v>71</v>
      </c>
      <c r="D31" s="2" t="s">
        <v>181</v>
      </c>
      <c r="E31" s="9" t="s">
        <v>55</v>
      </c>
      <c r="F31" s="7">
        <v>5.3999999999999995</v>
      </c>
      <c r="G31" s="5"/>
      <c r="H31" s="18"/>
    </row>
    <row r="32" spans="1:8" ht="60">
      <c r="A32" s="23">
        <v>22</v>
      </c>
      <c r="B32" s="9" t="s">
        <v>105</v>
      </c>
      <c r="C32" s="9" t="s">
        <v>100</v>
      </c>
      <c r="D32" s="2" t="s">
        <v>336</v>
      </c>
      <c r="E32" s="19" t="s">
        <v>205</v>
      </c>
      <c r="F32" s="7">
        <v>2</v>
      </c>
      <c r="G32" s="5"/>
      <c r="H32" s="27"/>
    </row>
    <row r="33" spans="1:8" ht="36.75" thickBot="1">
      <c r="A33" s="43">
        <v>23</v>
      </c>
      <c r="B33" s="44" t="s">
        <v>85</v>
      </c>
      <c r="C33" s="20" t="s">
        <v>86</v>
      </c>
      <c r="D33" s="20" t="s">
        <v>110</v>
      </c>
      <c r="E33" s="19" t="s">
        <v>56</v>
      </c>
      <c r="F33" s="21">
        <v>32.940000000000005</v>
      </c>
      <c r="G33" s="22"/>
      <c r="H33" s="40"/>
    </row>
    <row r="34" spans="1:8" ht="15" customHeight="1">
      <c r="A34" s="162" t="s">
        <v>84</v>
      </c>
      <c r="B34" s="163"/>
      <c r="C34" s="163"/>
      <c r="D34" s="163"/>
      <c r="E34" s="163"/>
      <c r="F34" s="163"/>
      <c r="G34" s="163"/>
      <c r="H34" s="36">
        <f>SUM(H5:H33)</f>
        <v>0</v>
      </c>
    </row>
    <row r="35" spans="1:8" ht="15" customHeight="1">
      <c r="A35" s="164" t="s">
        <v>106</v>
      </c>
      <c r="B35" s="165"/>
      <c r="C35" s="165"/>
      <c r="D35" s="165"/>
      <c r="E35" s="165"/>
      <c r="F35" s="165"/>
      <c r="G35" s="165"/>
      <c r="H35" s="37">
        <f>0.23*H34</f>
        <v>0</v>
      </c>
    </row>
    <row r="36" spans="1:8" ht="15" customHeight="1" thickBot="1">
      <c r="A36" s="166" t="s">
        <v>83</v>
      </c>
      <c r="B36" s="167"/>
      <c r="C36" s="167"/>
      <c r="D36" s="167"/>
      <c r="E36" s="167"/>
      <c r="F36" s="167"/>
      <c r="G36" s="167"/>
      <c r="H36" s="38">
        <f>H35+H34</f>
        <v>0</v>
      </c>
    </row>
  </sheetData>
  <mergeCells count="10">
    <mergeCell ref="C28:D28"/>
    <mergeCell ref="A34:G34"/>
    <mergeCell ref="A35:G35"/>
    <mergeCell ref="A36:G36"/>
    <mergeCell ref="A1:H1"/>
    <mergeCell ref="A2:H2"/>
    <mergeCell ref="B3:C3"/>
    <mergeCell ref="C4:D4"/>
    <mergeCell ref="C14:D14"/>
    <mergeCell ref="C19:D19"/>
  </mergeCells>
  <pageMargins left="0.51181102362204722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Część C. Kolonia Karolina</vt:lpstr>
      <vt:lpstr>Część B 1.Gamratka</vt:lpstr>
      <vt:lpstr>Część A 1. Budy Barcząckie</vt:lpstr>
      <vt:lpstr>Część B 2. Stojadła</vt:lpstr>
      <vt:lpstr>Część A 2. Targówka</vt:lpstr>
      <vt:lpstr>Część A 3.Budy Janowskie</vt:lpstr>
      <vt:lpstr>Część B 3 od Cielechowizny</vt:lpstr>
      <vt:lpstr>Część A 4.Chmielew</vt:lpstr>
      <vt:lpstr>Część B 4. Królewiec</vt:lpstr>
      <vt:lpstr>Część B 5. Maliszew</vt:lpstr>
      <vt:lpstr>Część A 5. Stare Zakole</vt:lpstr>
      <vt:lpstr>'Część A 1. Budy Barcząckie'!Obszar_wydruku</vt:lpstr>
      <vt:lpstr>'Część A 2. Targówka'!Obszar_wydruku</vt:lpstr>
      <vt:lpstr>'Część A 3.Budy Janowskie'!Obszar_wydruku</vt:lpstr>
      <vt:lpstr>'Część A 4.Chmielew'!Obszar_wydruku</vt:lpstr>
      <vt:lpstr>'Część A 5. Stare Zakole'!Obszar_wydruku</vt:lpstr>
      <vt:lpstr>'Część B 1.Gamratka'!Obszar_wydruku</vt:lpstr>
      <vt:lpstr>'Część B 2. Stojadła'!Obszar_wydruku</vt:lpstr>
      <vt:lpstr>'Część B 3 od Cielechowizny'!Obszar_wydruku</vt:lpstr>
      <vt:lpstr>'Część B 4. Królewiec'!Obszar_wydruku</vt:lpstr>
      <vt:lpstr>'Część B 5. Maliszew'!Obszar_wydruku</vt:lpstr>
      <vt:lpstr>'Część C. Kolonia Karolina'!Obszar_wydruku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Brzóze Polna</dc:title>
  <dc:subject/>
  <dc:creator>Admin</dc:creator>
  <dc:description/>
  <cp:lastModifiedBy>Admin</cp:lastModifiedBy>
  <cp:revision>2</cp:revision>
  <cp:lastPrinted>2024-02-07T06:57:17Z</cp:lastPrinted>
  <dcterms:created xsi:type="dcterms:W3CDTF">2019-04-10T14:57:04Z</dcterms:created>
  <dcterms:modified xsi:type="dcterms:W3CDTF">2024-02-19T15:04:47Z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