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ORMAN\NADZORY\Chodniki Gmnina Mińsk Mazowiecki 2024  (+kosztorysy)\"/>
    </mc:Choice>
  </mc:AlternateContent>
  <xr:revisionPtr revIDLastSave="0" documentId="13_ncr:1_{977F97F2-58F0-4160-A3F2-7EA36ABFF7C6}" xr6:coauthVersionLast="47" xr6:coauthVersionMax="47" xr10:uidLastSave="{00000000-0000-0000-0000-000000000000}"/>
  <bookViews>
    <workbookView xWindow="-108" yWindow="-108" windowWidth="41496" windowHeight="16896" tabRatio="896" xr2:uid="{00000000-000D-0000-FFFF-FFFF00000000}"/>
  </bookViews>
  <sheets>
    <sheet name="12. P" sheetId="143" r:id="rId1"/>
    <sheet name="13.P" sheetId="146" r:id="rId2"/>
    <sheet name="14.P" sheetId="147" r:id="rId3"/>
  </sheets>
  <definedNames>
    <definedName name="_xlnm.Print_Area" localSheetId="0">'12. P'!$A$1:$H$39</definedName>
    <definedName name="_xlnm.Print_Area" localSheetId="1">'13.P'!$A$1:$H$36</definedName>
    <definedName name="_xlnm.Print_Area" localSheetId="2">'14.P'!$A$1:$H$37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7" i="147" l="1"/>
  <c r="H33" i="147"/>
  <c r="H34" i="147"/>
  <c r="H18" i="147"/>
  <c r="A6" i="147"/>
  <c r="A7" i="147" s="1"/>
  <c r="A6" i="146"/>
  <c r="A7" i="146" s="1"/>
  <c r="A8" i="146" s="1"/>
  <c r="A9" i="146" s="1"/>
  <c r="A10" i="146" s="1"/>
  <c r="A11" i="146" s="1"/>
  <c r="A12" i="146" s="1"/>
  <c r="A13" i="146" s="1"/>
  <c r="A15" i="146" s="1"/>
  <c r="A16" i="146" s="1"/>
  <c r="A17" i="146" s="1"/>
  <c r="A18" i="146" s="1"/>
  <c r="A20" i="146" s="1"/>
  <c r="A21" i="146" s="1"/>
  <c r="A22" i="146" s="1"/>
  <c r="A23" i="146" s="1"/>
  <c r="A24" i="146" s="1"/>
  <c r="A25" i="146" s="1"/>
  <c r="A26" i="146" s="1"/>
  <c r="A27" i="146" s="1"/>
  <c r="A29" i="146" s="1"/>
  <c r="A30" i="146" s="1"/>
  <c r="A31" i="146" s="1"/>
  <c r="A32" i="146" s="1"/>
  <c r="A33" i="146" s="1"/>
  <c r="A34" i="146" s="1"/>
  <c r="A36" i="146" s="1"/>
  <c r="A8" i="147" l="1"/>
  <c r="A9" i="147" s="1"/>
  <c r="A10" i="147" s="1"/>
  <c r="A11" i="147"/>
  <c r="A12" i="147" s="1"/>
  <c r="A13" i="147" s="1"/>
  <c r="A15" i="147" s="1"/>
  <c r="A16" i="147" s="1"/>
  <c r="A17" i="147" s="1"/>
  <c r="A20" i="147" s="1"/>
  <c r="A21" i="147" s="1"/>
  <c r="A22" i="147" s="1"/>
  <c r="A23" i="147" s="1"/>
  <c r="A24" i="147" s="1"/>
  <c r="A25" i="147" s="1"/>
  <c r="A26" i="147" s="1"/>
  <c r="A27" i="147" s="1"/>
  <c r="A29" i="147" s="1"/>
  <c r="A31" i="147" s="1"/>
  <c r="H32" i="147"/>
  <c r="A6" i="143"/>
  <c r="A7" i="143" s="1"/>
  <c r="A8" i="143" s="1"/>
  <c r="A9" i="143" s="1"/>
  <c r="A10" i="143" s="1"/>
  <c r="A11" i="143" s="1"/>
  <c r="A12" i="143" s="1"/>
  <c r="A13" i="143" s="1"/>
  <c r="A15" i="143" s="1"/>
  <c r="A16" i="143" s="1"/>
  <c r="A17" i="143" s="1"/>
  <c r="A18" i="143" s="1"/>
  <c r="A20" i="143" s="1"/>
  <c r="A21" i="143" s="1"/>
  <c r="A22" i="143" s="1"/>
  <c r="A23" i="143" s="1"/>
  <c r="A24" i="143" s="1"/>
  <c r="A25" i="143" s="1"/>
  <c r="A26" i="143" s="1"/>
  <c r="A27" i="143" s="1"/>
  <c r="A29" i="143" s="1"/>
  <c r="A30" i="143" s="1"/>
  <c r="A31" i="143" s="1"/>
  <c r="A32" i="143" s="1"/>
  <c r="A33" i="143" s="1"/>
  <c r="A34" i="143" s="1"/>
  <c r="H38" i="147" l="1"/>
  <c r="H39" i="147" s="1"/>
  <c r="H40" i="147" s="1"/>
  <c r="A34" i="147"/>
  <c r="A36" i="147"/>
  <c r="A37" i="147" s="1"/>
  <c r="H37" i="143" l="1"/>
  <c r="H38" i="143" s="1"/>
  <c r="H39" i="143" s="1"/>
  <c r="H37" i="146" l="1"/>
  <c r="H38" i="146" s="1"/>
  <c r="H39" i="146" s="1"/>
</calcChain>
</file>

<file path=xl/sharedStrings.xml><?xml version="1.0" encoding="utf-8"?>
<sst xmlns="http://schemas.openxmlformats.org/spreadsheetml/2006/main" count="463" uniqueCount="134">
  <si>
    <t>Lp.</t>
  </si>
  <si>
    <t>Podstawa</t>
  </si>
  <si>
    <t>Opis i wyliczenia</t>
  </si>
  <si>
    <t>j.m.</t>
  </si>
  <si>
    <t>Wartość</t>
  </si>
  <si>
    <t>Roboty rozbiórkowe i roboty ziemne</t>
  </si>
  <si>
    <t>1
d.1</t>
  </si>
  <si>
    <t>KNNR 1
0111-01</t>
  </si>
  <si>
    <t>2
d.1</t>
  </si>
  <si>
    <t>KNR AT-03 0104-03
analogia</t>
  </si>
  <si>
    <t>3
d.1</t>
  </si>
  <si>
    <t>KNR 4-04
1103-05</t>
  </si>
  <si>
    <t>4
d.1</t>
  </si>
  <si>
    <t>KNNR 1
0113-01</t>
  </si>
  <si>
    <t>5
d.1</t>
  </si>
  <si>
    <t>KNR 2-01
0125-02</t>
  </si>
  <si>
    <t>6
d.1</t>
  </si>
  <si>
    <t>KNNR 1
0206-03</t>
  </si>
  <si>
    <t>7
d.1</t>
  </si>
  <si>
    <t>KNNR 1
0202-05</t>
  </si>
  <si>
    <t>8
d.1</t>
  </si>
  <si>
    <t>KNNR 1
0301-02</t>
  </si>
  <si>
    <t>9
d.1</t>
  </si>
  <si>
    <t>KNNR 1
0208-02</t>
  </si>
  <si>
    <t>Podbudowy</t>
  </si>
  <si>
    <t>10
d.2</t>
  </si>
  <si>
    <t>KNNR 6
0103-01</t>
  </si>
  <si>
    <t>11
d.2</t>
  </si>
  <si>
    <t>12
d.2</t>
  </si>
  <si>
    <t>KNR 2-31
0111-03
analogia</t>
  </si>
  <si>
    <t>Ławy, krawężniki, obrzeża i nawierzchnie</t>
  </si>
  <si>
    <t>KNR 2-31
0402-04</t>
  </si>
  <si>
    <t>14
d.3</t>
  </si>
  <si>
    <t>KNR 2-31
0403-03
analogia</t>
  </si>
  <si>
    <t>15
d.3</t>
  </si>
  <si>
    <t>KNR 2-31
0403-05
analogia</t>
  </si>
  <si>
    <t>16
d.3</t>
  </si>
  <si>
    <t>KNR 2-31
0407-05</t>
  </si>
  <si>
    <t>17
d.3</t>
  </si>
  <si>
    <t>KNR 2-31
0511-02</t>
  </si>
  <si>
    <t>18
d.3</t>
  </si>
  <si>
    <t>KNR 2-31
0511-03</t>
  </si>
  <si>
    <t>19
d.3</t>
  </si>
  <si>
    <t>KNR 2-31
0114-05
analogia</t>
  </si>
  <si>
    <t>Podbudowa z kruszywa łamanego (uzupełnienie istniejącej nawierzchni drogi po ustawieniu krawężnika)
poz.2</t>
  </si>
  <si>
    <t>20
d.3</t>
  </si>
  <si>
    <t>KNR 2-31
0311-05 +
KNR 2-31
0311-06
analogia</t>
  </si>
  <si>
    <t>Odwodnienie</t>
  </si>
  <si>
    <t>KNR 2-31
1403-06</t>
  </si>
  <si>
    <t>22
d.4</t>
  </si>
  <si>
    <t>KNR 2-01
0516-03
analogia</t>
  </si>
  <si>
    <t>Ilość</t>
  </si>
  <si>
    <t>Cena jedn.</t>
  </si>
  <si>
    <t>x</t>
  </si>
  <si>
    <t>km</t>
  </si>
  <si>
    <t>m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</si>
  <si>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</si>
  <si>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9"/>
        <rFont val="Calibri"/>
        <family val="2"/>
        <charset val="238"/>
        <scheme val="minor"/>
      </rPr>
      <t>3</t>
    </r>
  </si>
  <si>
    <t xml:space="preserve">Roboty pomiarowe przy liniowych robotach ziemnych - trasa dróg w terenie równinnym
</t>
  </si>
  <si>
    <t>Roboty ziemne wykonywane koparkami podsiębiernymi o poj. łyżki 0.40 m3 w gr.kat. I-III w ziemi uprzednio zmag.w hałdach z transp. urobku na odl. 1 km samochodami samowyładowczymi
(poz.4+poz.5)*0.15</t>
  </si>
  <si>
    <t>Dodatek za każdy rozpoczęty 1 km transportu ziemi samochodami samowyładowczymi po drogach o nawierzchni utwardzonej (kat.gr. I-IV) ponad 1 km - za nastętne 9 km
Krotność = 9                                                                                                           poz.6+poz.7+poz.8</t>
  </si>
  <si>
    <t>13 d. 2</t>
  </si>
  <si>
    <t>KNR 2-31
0104-05
analogia</t>
  </si>
  <si>
    <t>21
d.3</t>
  </si>
  <si>
    <t>23
d.4</t>
  </si>
  <si>
    <t>KNR 2-31
0111-01+02
analogia</t>
  </si>
  <si>
    <t xml:space="preserve">Krawężniki betonowe o wym. 15x30 cm na podsypce cementowo - piaskowej
</t>
  </si>
  <si>
    <t xml:space="preserve">Obrzeża betonowe o wym. 30x8 cm na podsypce cementowo - piaskowej z wypełnieniem spoin zaprawą cementową
</t>
  </si>
  <si>
    <t>Ława pod krawężniki i obrzeża betonowa z oporem
poz.15*0.0825+poz.16*0.0475+poz.17*0.034</t>
  </si>
  <si>
    <t xml:space="preserve">Oczyszczenie rowów z namułu z wyprofilowaniem skarp rowu
</t>
  </si>
  <si>
    <t>24
d.4</t>
  </si>
  <si>
    <t>KNR 4
1308-03
analogia</t>
  </si>
  <si>
    <t>25
d.4</t>
  </si>
  <si>
    <t>KNR 2-31
0605-06          analogia</t>
  </si>
  <si>
    <t>26
d.4</t>
  </si>
  <si>
    <t>szt.</t>
  </si>
  <si>
    <t>KNR 2-18
0625-02</t>
  </si>
  <si>
    <t>29
d.4</t>
  </si>
  <si>
    <t xml:space="preserve">ŁĄCZNIE (brutto): </t>
  </si>
  <si>
    <t xml:space="preserve">ŁĄCZNIE (netto): </t>
  </si>
  <si>
    <t>31
d.4</t>
  </si>
  <si>
    <t>KNNR 1                    0214-04       analogia</t>
  </si>
  <si>
    <t>Wykonanie podbudowy z piasku stabilizowanego cementem o wytrzymałości C5/6, grubość warstwy po zagęszczeniu 15 cm - zjazdy
poz.19</t>
  </si>
  <si>
    <t>Mechaniczna rozbiórka nawierzchni bitumicznej z wywozem materiału z rozbiórki na odl. do 1 km
poz.1*1000*0.2</t>
  </si>
  <si>
    <t>Wywiezienie gruzu z terenu rozbiórki przy mechanicznym załadowaniu i wyładowaniu samochodem samowyładowczym - dodatek za każdy następny rozpoczęty 1 km - za nast. 9 km
Krotność = 9                                                                                                                  poz.2*0.1</t>
  </si>
  <si>
    <t>Roboty ziemne wykonywane koparkami podsiębiernymi o poj.łyżki 0.40 m3 w gr.kat. I-II z transp.urobku na odl.do 1 km samochodami samowyładowczymi                                                         (poz.18*0.11+poz.19*0.16+poz.14)*0.95</t>
  </si>
  <si>
    <t>Wykopy z załadunkiem ręcznym i transportem na odległość do 1 km (grunt kat. III)
(poz.18*0.11+poz.19*0.16+poz.14)*0.05</t>
  </si>
  <si>
    <t>Wykonanie warstwy ścieralnej z mieszanki mineralno-asfaltowej,  grubość warstwy 10 cm (uzupełnienie istniejącej nawierzchni drogi po ustawieniu krawężnika)
poz.2</t>
  </si>
  <si>
    <t>Inne roboty</t>
  </si>
  <si>
    <t>KNR 2-31
0801-02  analogia</t>
  </si>
  <si>
    <t>32
d.5</t>
  </si>
  <si>
    <t>Podatek VAT (23%):</t>
  </si>
  <si>
    <t>Wykonanie podbudowy z piasku stabilizowanego cementem o wytrzymałości C5/6, grubość warstwy po zagęszczeniu 20 cm - zjazdy
poz.19</t>
  </si>
  <si>
    <t>Usunięcie warstwy ziemi urodzajnej (humusu) o grubości do 15 cm za pomocą spycharek
poz.1*1000*2,0*0.95</t>
  </si>
  <si>
    <t>Ręczne usunięcie warstwy ziemi urodzajnej (humusu) o grubości do 15 cm z darnią z przerzutem
poz.1*1000*2,0*0.05</t>
  </si>
  <si>
    <t>Profilowanie i zagęszczanie podłoża wykonywane ręcznie w gruncie kat. II-IV pod warstwy konstrukcyjne nawierzchni
poz.1*1000*2,0</t>
  </si>
  <si>
    <t>Budowa chodnika przy ulicy Kościelnej w Brzózem</t>
  </si>
  <si>
    <t>Budowa chodnika na ul. Prostej w Barczącej</t>
  </si>
  <si>
    <r>
      <t>Oporniki betonowe</t>
    </r>
    <r>
      <rPr>
        <b/>
        <sz val="9"/>
        <rFont val="Calibri"/>
        <family val="2"/>
        <charset val="238"/>
        <scheme val="minor"/>
      </rPr>
      <t xml:space="preserve"> (na zjazdach)</t>
    </r>
    <r>
      <rPr>
        <sz val="9"/>
        <rFont val="Calibri"/>
        <family val="2"/>
        <charset val="238"/>
        <scheme val="minor"/>
      </rPr>
      <t xml:space="preserve"> wtopione o wym. 12x25 cm na podsypce cementowo - piaskowej
</t>
    </r>
  </si>
  <si>
    <t>Wykonanie podbudowy z piasku stabilizowanego cementem o wytrzymałości C3/4, grubość warstwy po zagęszczeniu 15 cm - chodnik
poz.18</t>
  </si>
  <si>
    <t xml:space="preserve">Nawierzchnie z kostki brukowej betonowej gr. 8 cm na podsypce cementowo-piaskowej gr. 5cm - zjazdy
</t>
  </si>
  <si>
    <t>Przepusty rurowe - ława fundamentowa z kruszywa łamanego                                                                                                                       poz.25*0,4*0,2</t>
  </si>
  <si>
    <t>Wykonanie nasypów (zasypanie przepustów) wraz z zagęszczeniem  - kat gruntu I-II</t>
  </si>
  <si>
    <t>Warstwa odsączająca z pospółki w korycie, zagęszczenie mechaniczne, grubośc warstwy po zagęszczeniu 10cm - chodnik oraz zjazdy                                                                                                      poz.19</t>
  </si>
  <si>
    <t xml:space="preserve">Studzienki drenażowe z gotowych elementów (PE/PP) o średnicy 4250mm (500mm)                                                                                       </t>
  </si>
  <si>
    <t>Warstwa odsączająca z pospółki, zagęszczenie mechaniczne, grubośc warstwy po zagęszczeniu 10cm - zjazdy                                                                                                      poz.19</t>
  </si>
  <si>
    <t>kpl.</t>
  </si>
  <si>
    <r>
      <t>Krawężniki betonowe o wym. 15x30 cm na podsypce cementowo - piaskowej</t>
    </r>
    <r>
      <rPr>
        <b/>
        <i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
</t>
    </r>
  </si>
  <si>
    <r>
      <t xml:space="preserve">Nawierzchnie z kostki brukowej betonowej gr. 6 cm na podsypce cementowo-piaskowej gr. 3cm - chodnik </t>
    </r>
    <r>
      <rPr>
        <sz val="9"/>
        <rFont val="Calibri"/>
        <family val="2"/>
        <charset val="238"/>
        <scheme val="minor"/>
      </rPr>
      <t xml:space="preserve">
</t>
    </r>
  </si>
  <si>
    <t xml:space="preserve">P R Z E D M I A R </t>
  </si>
  <si>
    <r>
      <t>Przepusty rurowe pod zjazdami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- rury PEHD  o średnicy 40cm              
</t>
    </r>
  </si>
  <si>
    <t>Ułożenie ścieku podchodnikowego z rur PCV-U śr. 200mm klasa SN8 na podsypce piaskowej (wypełnienie chudym betonem C8/10)
2,6*1</t>
  </si>
  <si>
    <t>Rozebranie istniejącego przepustu z rur PCV długości ok. 5m</t>
  </si>
  <si>
    <r>
      <t>Przepusty rurowe pod zjazdami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- rury PEHD  o średnicy 40cm              
10</t>
    </r>
  </si>
  <si>
    <r>
      <t xml:space="preserve">Nawierzchnie z kostki brukowej betonowej gr. 8 cm na podsypce cementowo-piaskowej gr. 3cm </t>
    </r>
    <r>
      <rPr>
        <b/>
        <sz val="9"/>
        <rFont val="Calibri"/>
        <family val="2"/>
        <charset val="238"/>
        <scheme val="minor"/>
      </rPr>
      <t>- chodnik</t>
    </r>
    <r>
      <rPr>
        <sz val="9"/>
        <rFont val="Calibri"/>
        <family val="2"/>
        <charset val="238"/>
        <scheme val="minor"/>
      </rPr>
      <t xml:space="preserve">
</t>
    </r>
  </si>
  <si>
    <r>
      <t xml:space="preserve">Nawierzchnie z kostki brukowej betonowej gr. 8 cm na podsypce cementowo-piaskowej gr. 5cm </t>
    </r>
    <r>
      <rPr>
        <b/>
        <sz val="9"/>
        <rFont val="Calibri"/>
        <family val="2"/>
        <charset val="238"/>
        <scheme val="minor"/>
      </rPr>
      <t>- zjazdy</t>
    </r>
    <r>
      <rPr>
        <sz val="9"/>
        <rFont val="Calibri"/>
        <family val="2"/>
        <charset val="238"/>
        <scheme val="minor"/>
      </rPr>
      <t xml:space="preserve">
</t>
    </r>
  </si>
  <si>
    <t>Mechaniczne rozebranie / dostosowanie istniejących zjazdów (bitumicznych) wraz z przepustami w celu wybudowania w ich miejscu zjazdów projektowanych (1 zjazd)</t>
  </si>
  <si>
    <t>Umocnienie skarp i wylotów ścieków podchodnikowych  rowów płytami betonowymi ażurowymi EKO wraz z wypełnieniem spoin i wolnych przestrzeni betonem niekonstrukcyjnym (C8/10)
4m2</t>
  </si>
  <si>
    <t xml:space="preserve">Budowa drogi dla pieszych na dz. nr 154 w m. Huta Mińska </t>
  </si>
  <si>
    <r>
      <t xml:space="preserve">Nawierzchnie z kostki brukowej betonowej gr. 8 cm na podsypce cementowo-piaskowej gr. 3cm </t>
    </r>
    <r>
      <rPr>
        <b/>
        <sz val="9"/>
        <rFont val="Calibri"/>
        <family val="2"/>
        <charset val="238"/>
        <scheme val="minor"/>
      </rPr>
      <t>- chodnik (kolor szary)</t>
    </r>
    <r>
      <rPr>
        <sz val="9"/>
        <rFont val="Calibri"/>
        <family val="2"/>
        <charset val="238"/>
        <scheme val="minor"/>
      </rPr>
      <t xml:space="preserve">
</t>
    </r>
  </si>
  <si>
    <r>
      <t xml:space="preserve">Wykonanie podbudowy z piasku stabilizowanego cementem o wytrzymałości C3/4, grubość warstwy po zagęszczeniu 15 cm - </t>
    </r>
    <r>
      <rPr>
        <b/>
        <sz val="9"/>
        <rFont val="Calibri"/>
        <family val="2"/>
        <charset val="238"/>
        <scheme val="minor"/>
      </rPr>
      <t>chodnik</t>
    </r>
    <r>
      <rPr>
        <sz val="9"/>
        <rFont val="Calibri"/>
        <family val="2"/>
        <charset val="238"/>
        <scheme val="minor"/>
      </rPr>
      <t xml:space="preserve">
poz.18</t>
    </r>
  </si>
  <si>
    <r>
      <t xml:space="preserve">Wykonanie podbudowy z piasku stabilizowanego cementem o wytrzymałości C5/6, grubość warstwy po zagęszczeniu 20 cm - </t>
    </r>
    <r>
      <rPr>
        <b/>
        <sz val="9"/>
        <rFont val="Calibri"/>
        <family val="2"/>
        <charset val="238"/>
        <scheme val="minor"/>
      </rPr>
      <t>zjazdy</t>
    </r>
    <r>
      <rPr>
        <sz val="9"/>
        <rFont val="Calibri"/>
        <family val="2"/>
        <charset val="238"/>
        <scheme val="minor"/>
      </rPr>
      <t xml:space="preserve">
poz.19</t>
    </r>
  </si>
  <si>
    <r>
      <t xml:space="preserve">Profilowanie i zagęszczanie podłoża wykonywane ręcznie w gruncie kat. II-IV pod warstwy konstrukcyjne nawierzchni </t>
    </r>
    <r>
      <rPr>
        <b/>
        <sz val="9"/>
        <rFont val="Calibri"/>
        <family val="2"/>
        <charset val="238"/>
        <scheme val="minor"/>
      </rPr>
      <t>z przygotowaniem gruntu rodzimego do parametru zagęszczenia Is</t>
    </r>
    <r>
      <rPr>
        <b/>
        <sz val="9"/>
        <rFont val="Calibri"/>
        <family val="2"/>
        <charset val="238"/>
      </rPr>
      <t>≥1,0</t>
    </r>
    <r>
      <rPr>
        <sz val="9"/>
        <rFont val="Calibri"/>
        <family val="2"/>
        <charset val="238"/>
        <scheme val="minor"/>
      </rPr>
      <t xml:space="preserve">
poz.1*1000*2,0</t>
    </r>
  </si>
  <si>
    <t>KNR 2-31
0606-03                  z.o. 2.13 9902-01</t>
  </si>
  <si>
    <t>Roboty inne i wykończeniowe</t>
  </si>
  <si>
    <t>KNR 2-31
0510-01 0510-02</t>
  </si>
  <si>
    <t>Humusowanie z obsianiem trawą przy grubości warstwy humusu 10cm</t>
  </si>
  <si>
    <t>Ścieki przykrawężnikowe z prefabrykatów betonowych o wymiarach w przerkoju 28x10cm cm na podsypce cementowo-piaskowej gr. 3cm oraz na ławie z betonu klasy C12/15 o grubości 25cm ( ława na długości i szerokości całego ścieku przykrawężnikowego)</t>
  </si>
  <si>
    <r>
      <t>Przepusty rurowe pod zjazdami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- rury PEHD  o średnicy 40cm              
2</t>
    </r>
  </si>
  <si>
    <t>Mechaniczne rozebranie / dostosowanie istniejących zjazdów (bitumicznych, betonowych) na szerokośći budowanego chodnika w celu wybudowania w ich miejscu zjazdów projektowanych (1 zjazd)</t>
  </si>
  <si>
    <r>
      <t xml:space="preserve">Nawierzchnie z kostki brukowej betonowej gr. 8 cm na podsypce cementowo-piaskowej gr. 4cm </t>
    </r>
    <r>
      <rPr>
        <b/>
        <sz val="9"/>
        <rFont val="Calibri"/>
        <family val="2"/>
        <charset val="238"/>
        <scheme val="minor"/>
      </rPr>
      <t>- zjazdy (kolor grafitowy)</t>
    </r>
    <r>
      <rPr>
        <sz val="9"/>
        <rFont val="Calibri"/>
        <family val="2"/>
        <charset val="238"/>
        <scheme val="minor"/>
      </rPr>
      <t xml:space="preserve">
</t>
    </r>
  </si>
  <si>
    <t>Ułożenie ścieku podchodnikowego z rur PCV-U śr. 200mm klasa SN8 na podsypce piaskowej (wypełnienie chudym betonem C8/10)
2,5*2</t>
  </si>
  <si>
    <t>Ułożenie ścieku podchodnikowego z rur PCV-U śr. 200mm klasa SN8 na podsypce piaskowej (wypełnienie chudym betonem C8/10)
2,1*1</t>
  </si>
  <si>
    <t xml:space="preserve">Umocnienie skarp i wylotów ścieków podchodnikowych  rowów płytami betonowymi ażurowymi EKO wraz z wypełnieniem spoin i wolnych przestrzeni betonem niekonstrukcyjnym (C8/10)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</si>
</sst>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z_ł"/>
    <numFmt numFmtId="165" formatCode="0.000"/>
  </numFmts>
  <fonts count="15">
    <font>
      <sz val="10"/>
      <color rgb="FF000000"/>
      <name val="Times New Roman"/>
      <charset val="204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 indent="1"/>
    </xf>
    <xf numFmtId="0" fontId="5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shrinkToFit="1"/>
    </xf>
    <xf numFmtId="1" fontId="3" fillId="2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 wrapText="1"/>
    </xf>
    <xf numFmtId="2" fontId="5" fillId="0" borderId="15" xfId="0" applyNumberFormat="1" applyFont="1" applyBorder="1" applyAlignment="1">
      <alignment horizontal="center" vertical="center" shrinkToFit="1"/>
    </xf>
    <xf numFmtId="164" fontId="5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top" wrapText="1"/>
    </xf>
    <xf numFmtId="164" fontId="5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 shrinkToFit="1"/>
    </xf>
    <xf numFmtId="164" fontId="4" fillId="0" borderId="12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 indent="1"/>
    </xf>
    <xf numFmtId="0" fontId="5" fillId="0" borderId="1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left" vertical="top" wrapText="1" indent="1"/>
    </xf>
    <xf numFmtId="0" fontId="6" fillId="0" borderId="19" xfId="0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top" wrapText="1" inden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 wrapText="1"/>
    </xf>
    <xf numFmtId="2" fontId="5" fillId="0" borderId="11" xfId="0" applyNumberFormat="1" applyFont="1" applyBorder="1" applyAlignment="1">
      <alignment horizontal="center" vertical="center" shrinkToFit="1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Normalny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723E-EAF1-470E-9304-EEBBA55BE053}">
  <dimension ref="A1:H39"/>
  <sheetViews>
    <sheetView tabSelected="1" zoomScale="130" zoomScaleNormal="130" workbookViewId="0">
      <selection activeCell="O8" sqref="O8"/>
    </sheetView>
  </sheetViews>
  <sheetFormatPr defaultColWidth="9.33203125" defaultRowHeight="12"/>
  <cols>
    <col min="1" max="1" width="4.33203125" style="1" customWidth="1"/>
    <col min="2" max="2" width="4.33203125" style="4" customWidth="1"/>
    <col min="3" max="3" width="10" style="4" customWidth="1"/>
    <col min="4" max="4" width="55" style="1" customWidth="1"/>
    <col min="5" max="5" width="5.44140625" style="4" customWidth="1"/>
    <col min="6" max="6" width="8.109375" style="4" customWidth="1"/>
    <col min="7" max="7" width="10.44140625" style="6" customWidth="1"/>
    <col min="8" max="8" width="12" style="6" customWidth="1"/>
    <col min="9" max="1012" width="8.6640625" style="1" customWidth="1"/>
    <col min="1013" max="16384" width="9.33203125" style="1"/>
  </cols>
  <sheetData>
    <row r="1" spans="1:8" ht="27.75" customHeight="1" thickBot="1">
      <c r="A1" s="39" t="s">
        <v>109</v>
      </c>
      <c r="B1" s="40"/>
      <c r="C1" s="40"/>
      <c r="D1" s="40"/>
      <c r="E1" s="40"/>
      <c r="F1" s="40"/>
      <c r="G1" s="40"/>
      <c r="H1" s="41"/>
    </row>
    <row r="2" spans="1:8" ht="27.75" customHeight="1" thickBot="1">
      <c r="A2" s="54" t="s">
        <v>97</v>
      </c>
      <c r="B2" s="55"/>
      <c r="C2" s="55"/>
      <c r="D2" s="55"/>
      <c r="E2" s="55"/>
      <c r="F2" s="55"/>
      <c r="G2" s="55"/>
      <c r="H2" s="56"/>
    </row>
    <row r="3" spans="1:8" s="4" customFormat="1" ht="27" customHeight="1">
      <c r="A3" s="11" t="s">
        <v>0</v>
      </c>
      <c r="B3" s="42" t="s">
        <v>1</v>
      </c>
      <c r="C3" s="43"/>
      <c r="D3" s="12" t="s">
        <v>2</v>
      </c>
      <c r="E3" s="12" t="s">
        <v>3</v>
      </c>
      <c r="F3" s="12" t="s">
        <v>51</v>
      </c>
      <c r="G3" s="13" t="s">
        <v>52</v>
      </c>
      <c r="H3" s="14" t="s">
        <v>4</v>
      </c>
    </row>
    <row r="4" spans="1:8" s="4" customFormat="1" ht="15" customHeight="1" thickBot="1">
      <c r="A4" s="28" t="s">
        <v>53</v>
      </c>
      <c r="B4" s="29">
        <v>1</v>
      </c>
      <c r="C4" s="44" t="s">
        <v>5</v>
      </c>
      <c r="D4" s="44"/>
      <c r="E4" s="30" t="s">
        <v>53</v>
      </c>
      <c r="F4" s="30" t="s">
        <v>53</v>
      </c>
      <c r="G4" s="30" t="s">
        <v>53</v>
      </c>
      <c r="H4" s="31" t="s">
        <v>53</v>
      </c>
    </row>
    <row r="5" spans="1:8" ht="36">
      <c r="A5" s="23">
        <v>1</v>
      </c>
      <c r="B5" s="24" t="s">
        <v>6</v>
      </c>
      <c r="C5" s="24" t="s">
        <v>7</v>
      </c>
      <c r="D5" s="25" t="s">
        <v>58</v>
      </c>
      <c r="E5" s="24" t="s">
        <v>54</v>
      </c>
      <c r="F5" s="32">
        <v>3.3000000000000002E-2</v>
      </c>
      <c r="G5" s="26"/>
      <c r="H5" s="27"/>
    </row>
    <row r="6" spans="1:8" ht="36.75" customHeight="1">
      <c r="A6" s="17">
        <f>A5+1</f>
        <v>2</v>
      </c>
      <c r="B6" s="9" t="s">
        <v>8</v>
      </c>
      <c r="C6" s="9" t="s">
        <v>9</v>
      </c>
      <c r="D6" s="2" t="s">
        <v>83</v>
      </c>
      <c r="E6" s="9" t="s">
        <v>56</v>
      </c>
      <c r="F6" s="7">
        <v>6.6000000000000005</v>
      </c>
      <c r="G6" s="5"/>
      <c r="H6" s="27"/>
    </row>
    <row r="7" spans="1:8" ht="64.5" customHeight="1">
      <c r="A7" s="17">
        <f t="shared" ref="A7:A13" si="0">A6+1</f>
        <v>3</v>
      </c>
      <c r="B7" s="9" t="s">
        <v>10</v>
      </c>
      <c r="C7" s="9" t="s">
        <v>11</v>
      </c>
      <c r="D7" s="2" t="s">
        <v>84</v>
      </c>
      <c r="E7" s="9" t="s">
        <v>57</v>
      </c>
      <c r="F7" s="7">
        <v>0.66000000000000014</v>
      </c>
      <c r="G7" s="5"/>
      <c r="H7" s="27"/>
    </row>
    <row r="8" spans="1:8" ht="36">
      <c r="A8" s="17">
        <f t="shared" si="0"/>
        <v>4</v>
      </c>
      <c r="B8" s="9" t="s">
        <v>12</v>
      </c>
      <c r="C8" s="9" t="s">
        <v>13</v>
      </c>
      <c r="D8" s="2" t="s">
        <v>93</v>
      </c>
      <c r="E8" s="9" t="s">
        <v>56</v>
      </c>
      <c r="F8" s="7">
        <v>62.699999999999996</v>
      </c>
      <c r="G8" s="5"/>
      <c r="H8" s="27"/>
    </row>
    <row r="9" spans="1:8" ht="36">
      <c r="A9" s="17">
        <f t="shared" si="0"/>
        <v>5</v>
      </c>
      <c r="B9" s="9" t="s">
        <v>14</v>
      </c>
      <c r="C9" s="9" t="s">
        <v>15</v>
      </c>
      <c r="D9" s="2" t="s">
        <v>94</v>
      </c>
      <c r="E9" s="9" t="s">
        <v>56</v>
      </c>
      <c r="F9" s="7">
        <v>3.3000000000000003</v>
      </c>
      <c r="G9" s="5"/>
      <c r="H9" s="27"/>
    </row>
    <row r="10" spans="1:8" ht="50.25" customHeight="1">
      <c r="A10" s="17">
        <f t="shared" si="0"/>
        <v>6</v>
      </c>
      <c r="B10" s="9" t="s">
        <v>16</v>
      </c>
      <c r="C10" s="9" t="s">
        <v>17</v>
      </c>
      <c r="D10" s="2" t="s">
        <v>59</v>
      </c>
      <c r="E10" s="9" t="s">
        <v>57</v>
      </c>
      <c r="F10" s="7">
        <v>9.9</v>
      </c>
      <c r="G10" s="5"/>
      <c r="H10" s="27"/>
    </row>
    <row r="11" spans="1:8" ht="36">
      <c r="A11" s="17">
        <f t="shared" si="0"/>
        <v>7</v>
      </c>
      <c r="B11" s="9" t="s">
        <v>18</v>
      </c>
      <c r="C11" s="9" t="s">
        <v>19</v>
      </c>
      <c r="D11" s="2" t="s">
        <v>85</v>
      </c>
      <c r="E11" s="9" t="s">
        <v>57</v>
      </c>
      <c r="F11" s="7">
        <v>14.41</v>
      </c>
      <c r="G11" s="5"/>
      <c r="H11" s="27"/>
    </row>
    <row r="12" spans="1:8" ht="36">
      <c r="A12" s="17">
        <f>A11+1</f>
        <v>8</v>
      </c>
      <c r="B12" s="9" t="s">
        <v>20</v>
      </c>
      <c r="C12" s="9" t="s">
        <v>21</v>
      </c>
      <c r="D12" s="2" t="s">
        <v>86</v>
      </c>
      <c r="E12" s="9" t="s">
        <v>57</v>
      </c>
      <c r="F12" s="7">
        <v>0.76</v>
      </c>
      <c r="G12" s="5"/>
      <c r="H12" s="27"/>
    </row>
    <row r="13" spans="1:8" ht="63.75" customHeight="1">
      <c r="A13" s="17">
        <f t="shared" si="0"/>
        <v>9</v>
      </c>
      <c r="B13" s="9" t="s">
        <v>22</v>
      </c>
      <c r="C13" s="9" t="s">
        <v>23</v>
      </c>
      <c r="D13" s="2" t="s">
        <v>60</v>
      </c>
      <c r="E13" s="9" t="s">
        <v>57</v>
      </c>
      <c r="F13" s="7">
        <v>25.070000000000004</v>
      </c>
      <c r="G13" s="5"/>
      <c r="H13" s="27"/>
    </row>
    <row r="14" spans="1:8" s="4" customFormat="1" ht="15.75" customHeight="1">
      <c r="A14" s="15" t="s">
        <v>53</v>
      </c>
      <c r="B14" s="8">
        <v>2</v>
      </c>
      <c r="C14" s="38" t="s">
        <v>24</v>
      </c>
      <c r="D14" s="38"/>
      <c r="E14" s="10" t="s">
        <v>53</v>
      </c>
      <c r="F14" s="10" t="s">
        <v>53</v>
      </c>
      <c r="G14" s="10" t="s">
        <v>53</v>
      </c>
      <c r="H14" s="16" t="s">
        <v>53</v>
      </c>
    </row>
    <row r="15" spans="1:8" ht="36">
      <c r="A15" s="17">
        <f>A13+1</f>
        <v>10</v>
      </c>
      <c r="B15" s="9" t="s">
        <v>25</v>
      </c>
      <c r="C15" s="9" t="s">
        <v>26</v>
      </c>
      <c r="D15" s="2" t="s">
        <v>95</v>
      </c>
      <c r="E15" s="9" t="s">
        <v>56</v>
      </c>
      <c r="F15" s="7">
        <v>66</v>
      </c>
      <c r="G15" s="5"/>
      <c r="H15" s="18"/>
    </row>
    <row r="16" spans="1:8" ht="36">
      <c r="A16" s="17">
        <f>A15+1</f>
        <v>11</v>
      </c>
      <c r="B16" s="9" t="s">
        <v>27</v>
      </c>
      <c r="C16" s="9" t="s">
        <v>65</v>
      </c>
      <c r="D16" s="2" t="s">
        <v>99</v>
      </c>
      <c r="E16" s="9" t="s">
        <v>56</v>
      </c>
      <c r="F16" s="7">
        <v>52</v>
      </c>
      <c r="G16" s="5"/>
      <c r="H16" s="18"/>
    </row>
    <row r="17" spans="1:8" ht="36">
      <c r="A17" s="17">
        <f t="shared" ref="A17:A18" si="1">A16+1</f>
        <v>12</v>
      </c>
      <c r="B17" s="9" t="s">
        <v>28</v>
      </c>
      <c r="C17" s="9" t="s">
        <v>29</v>
      </c>
      <c r="D17" s="2" t="s">
        <v>92</v>
      </c>
      <c r="E17" s="9" t="s">
        <v>56</v>
      </c>
      <c r="F17" s="7">
        <v>14</v>
      </c>
      <c r="G17" s="5"/>
      <c r="H17" s="18"/>
    </row>
    <row r="18" spans="1:8" ht="36">
      <c r="A18" s="17">
        <f t="shared" si="1"/>
        <v>13</v>
      </c>
      <c r="B18" s="9" t="s">
        <v>61</v>
      </c>
      <c r="C18" s="9" t="s">
        <v>62</v>
      </c>
      <c r="D18" s="2" t="s">
        <v>103</v>
      </c>
      <c r="E18" s="9" t="s">
        <v>56</v>
      </c>
      <c r="F18" s="7">
        <v>66</v>
      </c>
      <c r="G18" s="5"/>
      <c r="H18" s="18"/>
    </row>
    <row r="19" spans="1:8" ht="14.25" customHeight="1">
      <c r="A19" s="15" t="s">
        <v>53</v>
      </c>
      <c r="B19" s="8">
        <v>3</v>
      </c>
      <c r="C19" s="38" t="s">
        <v>30</v>
      </c>
      <c r="D19" s="38"/>
      <c r="E19" s="10" t="s">
        <v>53</v>
      </c>
      <c r="F19" s="10" t="s">
        <v>53</v>
      </c>
      <c r="G19" s="10" t="s">
        <v>53</v>
      </c>
      <c r="H19" s="16" t="s">
        <v>53</v>
      </c>
    </row>
    <row r="20" spans="1:8" ht="24">
      <c r="A20" s="17">
        <f>A18+1</f>
        <v>14</v>
      </c>
      <c r="B20" s="9" t="s">
        <v>32</v>
      </c>
      <c r="C20" s="9" t="s">
        <v>31</v>
      </c>
      <c r="D20" s="2" t="s">
        <v>68</v>
      </c>
      <c r="E20" s="9" t="s">
        <v>57</v>
      </c>
      <c r="F20" s="7">
        <v>3.91</v>
      </c>
      <c r="G20" s="5"/>
      <c r="H20" s="27"/>
    </row>
    <row r="21" spans="1:8" ht="36.75" customHeight="1">
      <c r="A21" s="17">
        <f>A20+1</f>
        <v>15</v>
      </c>
      <c r="B21" s="9" t="s">
        <v>34</v>
      </c>
      <c r="C21" s="9" t="s">
        <v>33</v>
      </c>
      <c r="D21" s="2" t="s">
        <v>107</v>
      </c>
      <c r="E21" s="9" t="s">
        <v>55</v>
      </c>
      <c r="F21" s="7">
        <v>33</v>
      </c>
      <c r="G21" s="5"/>
      <c r="H21" s="27"/>
    </row>
    <row r="22" spans="1:8" ht="36.75" customHeight="1">
      <c r="A22" s="17">
        <f t="shared" ref="A22:A34" si="2">A21+1</f>
        <v>16</v>
      </c>
      <c r="B22" s="9" t="s">
        <v>36</v>
      </c>
      <c r="C22" s="9" t="s">
        <v>35</v>
      </c>
      <c r="D22" s="2" t="s">
        <v>98</v>
      </c>
      <c r="E22" s="9" t="s">
        <v>55</v>
      </c>
      <c r="F22" s="7">
        <v>5</v>
      </c>
      <c r="G22" s="5"/>
      <c r="H22" s="27"/>
    </row>
    <row r="23" spans="1:8" ht="38.25" customHeight="1">
      <c r="A23" s="17">
        <f t="shared" si="2"/>
        <v>17</v>
      </c>
      <c r="B23" s="9" t="s">
        <v>38</v>
      </c>
      <c r="C23" s="9" t="s">
        <v>37</v>
      </c>
      <c r="D23" s="2" t="s">
        <v>67</v>
      </c>
      <c r="E23" s="9" t="s">
        <v>55</v>
      </c>
      <c r="F23" s="7">
        <v>28</v>
      </c>
      <c r="G23" s="5"/>
      <c r="H23" s="27"/>
    </row>
    <row r="24" spans="1:8" ht="36">
      <c r="A24" s="17">
        <f t="shared" si="2"/>
        <v>18</v>
      </c>
      <c r="B24" s="9" t="s">
        <v>40</v>
      </c>
      <c r="C24" s="9" t="s">
        <v>39</v>
      </c>
      <c r="D24" s="2" t="s">
        <v>108</v>
      </c>
      <c r="E24" s="9" t="s">
        <v>56</v>
      </c>
      <c r="F24" s="7">
        <v>52</v>
      </c>
      <c r="G24" s="5"/>
      <c r="H24" s="27"/>
    </row>
    <row r="25" spans="1:8" ht="36">
      <c r="A25" s="17">
        <f t="shared" si="2"/>
        <v>19</v>
      </c>
      <c r="B25" s="9" t="s">
        <v>42</v>
      </c>
      <c r="C25" s="9" t="s">
        <v>41</v>
      </c>
      <c r="D25" s="2" t="s">
        <v>100</v>
      </c>
      <c r="E25" s="9" t="s">
        <v>56</v>
      </c>
      <c r="F25" s="7">
        <v>14</v>
      </c>
      <c r="G25" s="5"/>
      <c r="H25" s="27"/>
    </row>
    <row r="26" spans="1:8" ht="36.75" customHeight="1">
      <c r="A26" s="17">
        <f t="shared" si="2"/>
        <v>20</v>
      </c>
      <c r="B26" s="9" t="s">
        <v>45</v>
      </c>
      <c r="C26" s="9" t="s">
        <v>43</v>
      </c>
      <c r="D26" s="2" t="s">
        <v>44</v>
      </c>
      <c r="E26" s="9" t="s">
        <v>56</v>
      </c>
      <c r="F26" s="7">
        <v>6.6000000000000005</v>
      </c>
      <c r="G26" s="5"/>
      <c r="H26" s="27"/>
    </row>
    <row r="27" spans="1:8" ht="60">
      <c r="A27" s="17">
        <f t="shared" si="2"/>
        <v>21</v>
      </c>
      <c r="B27" s="9" t="s">
        <v>63</v>
      </c>
      <c r="C27" s="9" t="s">
        <v>46</v>
      </c>
      <c r="D27" s="2" t="s">
        <v>87</v>
      </c>
      <c r="E27" s="9" t="s">
        <v>56</v>
      </c>
      <c r="F27" s="7">
        <v>6.6000000000000005</v>
      </c>
      <c r="G27" s="5"/>
      <c r="H27" s="27"/>
    </row>
    <row r="28" spans="1:8" ht="15.75" customHeight="1">
      <c r="A28" s="15" t="s">
        <v>53</v>
      </c>
      <c r="B28" s="8">
        <v>4</v>
      </c>
      <c r="C28" s="38" t="s">
        <v>47</v>
      </c>
      <c r="D28" s="38"/>
      <c r="E28" s="10" t="s">
        <v>53</v>
      </c>
      <c r="F28" s="10" t="s">
        <v>53</v>
      </c>
      <c r="G28" s="10" t="s">
        <v>53</v>
      </c>
      <c r="H28" s="16" t="s">
        <v>53</v>
      </c>
    </row>
    <row r="29" spans="1:8" ht="24">
      <c r="A29" s="17">
        <f>A27+1</f>
        <v>22</v>
      </c>
      <c r="B29" s="9" t="s">
        <v>49</v>
      </c>
      <c r="C29" s="9" t="s">
        <v>48</v>
      </c>
      <c r="D29" s="2" t="s">
        <v>69</v>
      </c>
      <c r="E29" s="9" t="s">
        <v>55</v>
      </c>
      <c r="F29" s="7">
        <v>23</v>
      </c>
      <c r="G29" s="5"/>
      <c r="H29" s="27"/>
    </row>
    <row r="30" spans="1:8" s="4" customFormat="1" ht="36">
      <c r="A30" s="17">
        <f>A29+1</f>
        <v>23</v>
      </c>
      <c r="B30" s="9" t="s">
        <v>70</v>
      </c>
      <c r="C30" s="9" t="s">
        <v>71</v>
      </c>
      <c r="D30" s="2" t="s">
        <v>111</v>
      </c>
      <c r="E30" s="9" t="s">
        <v>55</v>
      </c>
      <c r="F30" s="7">
        <v>2.6</v>
      </c>
      <c r="G30" s="5"/>
      <c r="H30" s="27"/>
    </row>
    <row r="31" spans="1:8" s="4" customFormat="1" ht="39" customHeight="1">
      <c r="A31" s="17">
        <f t="shared" si="2"/>
        <v>24</v>
      </c>
      <c r="B31" s="3" t="s">
        <v>72</v>
      </c>
      <c r="C31" s="2" t="s">
        <v>73</v>
      </c>
      <c r="D31" s="2" t="s">
        <v>110</v>
      </c>
      <c r="E31" s="9" t="s">
        <v>55</v>
      </c>
      <c r="F31" s="7">
        <v>23</v>
      </c>
      <c r="G31" s="5"/>
      <c r="H31" s="18"/>
    </row>
    <row r="32" spans="1:8" s="4" customFormat="1" ht="36">
      <c r="A32" s="17">
        <f t="shared" si="2"/>
        <v>25</v>
      </c>
      <c r="B32" s="3" t="s">
        <v>74</v>
      </c>
      <c r="C32" s="2" t="s">
        <v>73</v>
      </c>
      <c r="D32" s="2" t="s">
        <v>101</v>
      </c>
      <c r="E32" s="9" t="s">
        <v>57</v>
      </c>
      <c r="F32" s="7">
        <v>1.8400000000000003</v>
      </c>
      <c r="G32" s="5"/>
      <c r="H32" s="18"/>
    </row>
    <row r="33" spans="1:8" s="4" customFormat="1" ht="24">
      <c r="A33" s="17">
        <f t="shared" si="2"/>
        <v>26</v>
      </c>
      <c r="B33" s="3" t="s">
        <v>77</v>
      </c>
      <c r="C33" s="2" t="s">
        <v>76</v>
      </c>
      <c r="D33" s="2" t="s">
        <v>104</v>
      </c>
      <c r="E33" s="9" t="s">
        <v>75</v>
      </c>
      <c r="F33" s="7">
        <v>1</v>
      </c>
      <c r="G33" s="5"/>
      <c r="H33" s="18"/>
    </row>
    <row r="34" spans="1:8" s="4" customFormat="1" ht="36">
      <c r="A34" s="17">
        <f t="shared" si="2"/>
        <v>27</v>
      </c>
      <c r="B34" s="36" t="s">
        <v>80</v>
      </c>
      <c r="C34" s="20" t="s">
        <v>81</v>
      </c>
      <c r="D34" s="20" t="s">
        <v>102</v>
      </c>
      <c r="E34" s="19" t="s">
        <v>56</v>
      </c>
      <c r="F34" s="21">
        <v>9.4300000000000015</v>
      </c>
      <c r="G34" s="22"/>
      <c r="H34" s="18"/>
    </row>
    <row r="35" spans="1:8" s="4" customFormat="1" ht="13.8">
      <c r="A35" s="15" t="s">
        <v>53</v>
      </c>
      <c r="B35" s="8">
        <v>5</v>
      </c>
      <c r="C35" s="38" t="s">
        <v>88</v>
      </c>
      <c r="D35" s="38"/>
      <c r="E35" s="10" t="s">
        <v>53</v>
      </c>
      <c r="F35" s="10" t="s">
        <v>53</v>
      </c>
      <c r="G35" s="10" t="s">
        <v>53</v>
      </c>
      <c r="H35" s="16" t="s">
        <v>53</v>
      </c>
    </row>
    <row r="36" spans="1:8" s="4" customFormat="1" ht="36.6" thickBot="1">
      <c r="A36" s="23">
        <v>28</v>
      </c>
      <c r="B36" s="3" t="s">
        <v>90</v>
      </c>
      <c r="C36" s="9" t="s">
        <v>89</v>
      </c>
      <c r="D36" s="2" t="s">
        <v>112</v>
      </c>
      <c r="E36" s="19" t="s">
        <v>106</v>
      </c>
      <c r="F36" s="7">
        <v>1</v>
      </c>
      <c r="G36" s="5"/>
      <c r="H36" s="27"/>
    </row>
    <row r="37" spans="1:8" s="4" customFormat="1" ht="12.75" customHeight="1">
      <c r="A37" s="45" t="s">
        <v>79</v>
      </c>
      <c r="B37" s="46"/>
      <c r="C37" s="46"/>
      <c r="D37" s="46"/>
      <c r="E37" s="46"/>
      <c r="F37" s="46"/>
      <c r="G37" s="46"/>
      <c r="H37" s="34">
        <f>SUM(H5:H36)</f>
        <v>0</v>
      </c>
    </row>
    <row r="38" spans="1:8" s="4" customFormat="1" ht="12.75" customHeight="1">
      <c r="A38" s="47" t="s">
        <v>91</v>
      </c>
      <c r="B38" s="48"/>
      <c r="C38" s="48"/>
      <c r="D38" s="48"/>
      <c r="E38" s="48"/>
      <c r="F38" s="48"/>
      <c r="G38" s="48"/>
      <c r="H38" s="35">
        <f>0.23*H37</f>
        <v>0</v>
      </c>
    </row>
    <row r="39" spans="1:8" s="4" customFormat="1" ht="12.75" customHeight="1" thickBot="1">
      <c r="A39" s="49" t="s">
        <v>78</v>
      </c>
      <c r="B39" s="50"/>
      <c r="C39" s="50"/>
      <c r="D39" s="50"/>
      <c r="E39" s="50"/>
      <c r="F39" s="50"/>
      <c r="G39" s="50"/>
      <c r="H39" s="33">
        <f>H38+H37</f>
        <v>0</v>
      </c>
    </row>
  </sheetData>
  <mergeCells count="11">
    <mergeCell ref="C28:D28"/>
    <mergeCell ref="C35:D35"/>
    <mergeCell ref="A37:G37"/>
    <mergeCell ref="A38:G38"/>
    <mergeCell ref="A39:G39"/>
    <mergeCell ref="C19:D19"/>
    <mergeCell ref="A1:H1"/>
    <mergeCell ref="A2:H2"/>
    <mergeCell ref="B3:C3"/>
    <mergeCell ref="C4:D4"/>
    <mergeCell ref="C14:D14"/>
  </mergeCells>
  <pageMargins left="0.51181102362204722" right="0.31496062992125984" top="0.35433070866141736" bottom="0.35433070866141736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1EDD-A2CE-4A33-8757-3F81414C6373}">
  <dimension ref="A1:H39"/>
  <sheetViews>
    <sheetView zoomScale="130" zoomScaleNormal="130" workbookViewId="0">
      <selection activeCell="K43" sqref="K43"/>
    </sheetView>
  </sheetViews>
  <sheetFormatPr defaultColWidth="9.33203125" defaultRowHeight="12"/>
  <cols>
    <col min="1" max="1" width="4.33203125" style="1" customWidth="1"/>
    <col min="2" max="2" width="4.33203125" style="4" customWidth="1"/>
    <col min="3" max="3" width="10" style="4" customWidth="1"/>
    <col min="4" max="4" width="55" style="1" customWidth="1"/>
    <col min="5" max="5" width="5.44140625" style="4" customWidth="1"/>
    <col min="6" max="6" width="8.109375" style="4" customWidth="1"/>
    <col min="7" max="7" width="10.44140625" style="6" customWidth="1"/>
    <col min="8" max="8" width="12" style="6" customWidth="1"/>
    <col min="9" max="1009" width="8.6640625" style="1" customWidth="1"/>
    <col min="1010" max="16384" width="9.33203125" style="1"/>
  </cols>
  <sheetData>
    <row r="1" spans="1:8" ht="27.75" customHeight="1" thickBot="1">
      <c r="A1" s="39" t="s">
        <v>109</v>
      </c>
      <c r="B1" s="40"/>
      <c r="C1" s="40"/>
      <c r="D1" s="40"/>
      <c r="E1" s="40"/>
      <c r="F1" s="40"/>
      <c r="G1" s="40"/>
      <c r="H1" s="41"/>
    </row>
    <row r="2" spans="1:8" ht="27.75" customHeight="1" thickBot="1">
      <c r="A2" s="54" t="s">
        <v>96</v>
      </c>
      <c r="B2" s="55"/>
      <c r="C2" s="55"/>
      <c r="D2" s="55"/>
      <c r="E2" s="55"/>
      <c r="F2" s="55"/>
      <c r="G2" s="55"/>
      <c r="H2" s="56"/>
    </row>
    <row r="3" spans="1:8" s="4" customFormat="1" ht="27" customHeight="1">
      <c r="A3" s="11" t="s">
        <v>0</v>
      </c>
      <c r="B3" s="42" t="s">
        <v>1</v>
      </c>
      <c r="C3" s="43"/>
      <c r="D3" s="12" t="s">
        <v>2</v>
      </c>
      <c r="E3" s="12" t="s">
        <v>3</v>
      </c>
      <c r="F3" s="12" t="s">
        <v>51</v>
      </c>
      <c r="G3" s="13" t="s">
        <v>52</v>
      </c>
      <c r="H3" s="14" t="s">
        <v>4</v>
      </c>
    </row>
    <row r="4" spans="1:8" s="4" customFormat="1" ht="15" customHeight="1" thickBot="1">
      <c r="A4" s="28" t="s">
        <v>53</v>
      </c>
      <c r="B4" s="29">
        <v>1</v>
      </c>
      <c r="C4" s="44" t="s">
        <v>5</v>
      </c>
      <c r="D4" s="44"/>
      <c r="E4" s="30" t="s">
        <v>53</v>
      </c>
      <c r="F4" s="30" t="s">
        <v>53</v>
      </c>
      <c r="G4" s="30" t="s">
        <v>53</v>
      </c>
      <c r="H4" s="31" t="s">
        <v>53</v>
      </c>
    </row>
    <row r="5" spans="1:8" ht="36">
      <c r="A5" s="23">
        <v>1</v>
      </c>
      <c r="B5" s="24" t="s">
        <v>6</v>
      </c>
      <c r="C5" s="24" t="s">
        <v>7</v>
      </c>
      <c r="D5" s="25" t="s">
        <v>58</v>
      </c>
      <c r="E5" s="24" t="s">
        <v>54</v>
      </c>
      <c r="F5" s="32">
        <v>4.8000000000000001E-2</v>
      </c>
      <c r="G5" s="26"/>
      <c r="H5" s="27"/>
    </row>
    <row r="6" spans="1:8" ht="36.75" customHeight="1">
      <c r="A6" s="17">
        <f>A5+1</f>
        <v>2</v>
      </c>
      <c r="B6" s="9" t="s">
        <v>8</v>
      </c>
      <c r="C6" s="9" t="s">
        <v>9</v>
      </c>
      <c r="D6" s="2" t="s">
        <v>83</v>
      </c>
      <c r="E6" s="9" t="s">
        <v>56</v>
      </c>
      <c r="F6" s="7">
        <v>9.6000000000000014</v>
      </c>
      <c r="G6" s="5"/>
      <c r="H6" s="27"/>
    </row>
    <row r="7" spans="1:8" ht="64.5" customHeight="1">
      <c r="A7" s="17">
        <f t="shared" ref="A7:A13" si="0">A6+1</f>
        <v>3</v>
      </c>
      <c r="B7" s="9" t="s">
        <v>10</v>
      </c>
      <c r="C7" s="9" t="s">
        <v>11</v>
      </c>
      <c r="D7" s="2" t="s">
        <v>84</v>
      </c>
      <c r="E7" s="9" t="s">
        <v>57</v>
      </c>
      <c r="F7" s="7">
        <v>0.96000000000000019</v>
      </c>
      <c r="G7" s="5"/>
      <c r="H7" s="27"/>
    </row>
    <row r="8" spans="1:8" ht="36">
      <c r="A8" s="17">
        <f t="shared" si="0"/>
        <v>4</v>
      </c>
      <c r="B8" s="9" t="s">
        <v>12</v>
      </c>
      <c r="C8" s="9" t="s">
        <v>13</v>
      </c>
      <c r="D8" s="2" t="s">
        <v>93</v>
      </c>
      <c r="E8" s="9" t="s">
        <v>56</v>
      </c>
      <c r="F8" s="7">
        <v>68.399999999999991</v>
      </c>
      <c r="G8" s="5"/>
      <c r="H8" s="27"/>
    </row>
    <row r="9" spans="1:8" ht="36">
      <c r="A9" s="17">
        <f t="shared" si="0"/>
        <v>5</v>
      </c>
      <c r="B9" s="9" t="s">
        <v>14</v>
      </c>
      <c r="C9" s="9" t="s">
        <v>15</v>
      </c>
      <c r="D9" s="2" t="s">
        <v>94</v>
      </c>
      <c r="E9" s="9" t="s">
        <v>56</v>
      </c>
      <c r="F9" s="7">
        <v>3.6</v>
      </c>
      <c r="G9" s="5"/>
      <c r="H9" s="27"/>
    </row>
    <row r="10" spans="1:8" ht="50.25" customHeight="1">
      <c r="A10" s="17">
        <f t="shared" si="0"/>
        <v>6</v>
      </c>
      <c r="B10" s="9" t="s">
        <v>16</v>
      </c>
      <c r="C10" s="9" t="s">
        <v>17</v>
      </c>
      <c r="D10" s="2" t="s">
        <v>59</v>
      </c>
      <c r="E10" s="9" t="s">
        <v>57</v>
      </c>
      <c r="F10" s="7">
        <v>10.799999999999997</v>
      </c>
      <c r="G10" s="5"/>
      <c r="H10" s="27"/>
    </row>
    <row r="11" spans="1:8" ht="36">
      <c r="A11" s="17">
        <f t="shared" si="0"/>
        <v>7</v>
      </c>
      <c r="B11" s="9" t="s">
        <v>18</v>
      </c>
      <c r="C11" s="9" t="s">
        <v>19</v>
      </c>
      <c r="D11" s="2" t="s">
        <v>85</v>
      </c>
      <c r="E11" s="9" t="s">
        <v>57</v>
      </c>
      <c r="F11" s="7">
        <v>16.36</v>
      </c>
      <c r="G11" s="5"/>
      <c r="H11" s="27"/>
    </row>
    <row r="12" spans="1:8" ht="36">
      <c r="A12" s="17">
        <f>A11+1</f>
        <v>8</v>
      </c>
      <c r="B12" s="9" t="s">
        <v>20</v>
      </c>
      <c r="C12" s="9" t="s">
        <v>21</v>
      </c>
      <c r="D12" s="2" t="s">
        <v>86</v>
      </c>
      <c r="E12" s="9" t="s">
        <v>57</v>
      </c>
      <c r="F12" s="7">
        <v>0.86</v>
      </c>
      <c r="G12" s="5"/>
      <c r="H12" s="27"/>
    </row>
    <row r="13" spans="1:8" ht="63.75" customHeight="1">
      <c r="A13" s="17">
        <f t="shared" si="0"/>
        <v>9</v>
      </c>
      <c r="B13" s="9" t="s">
        <v>22</v>
      </c>
      <c r="C13" s="9" t="s">
        <v>23</v>
      </c>
      <c r="D13" s="2" t="s">
        <v>60</v>
      </c>
      <c r="E13" s="9" t="s">
        <v>57</v>
      </c>
      <c r="F13" s="7">
        <v>28.019999999999996</v>
      </c>
      <c r="G13" s="5"/>
      <c r="H13" s="27"/>
    </row>
    <row r="14" spans="1:8" s="4" customFormat="1" ht="15.75" customHeight="1">
      <c r="A14" s="15" t="s">
        <v>53</v>
      </c>
      <c r="B14" s="8">
        <v>2</v>
      </c>
      <c r="C14" s="38" t="s">
        <v>24</v>
      </c>
      <c r="D14" s="38"/>
      <c r="E14" s="10" t="s">
        <v>53</v>
      </c>
      <c r="F14" s="10" t="s">
        <v>53</v>
      </c>
      <c r="G14" s="10" t="s">
        <v>53</v>
      </c>
      <c r="H14" s="16" t="s">
        <v>53</v>
      </c>
    </row>
    <row r="15" spans="1:8" ht="36">
      <c r="A15" s="17">
        <f>A13+1</f>
        <v>10</v>
      </c>
      <c r="B15" s="9" t="s">
        <v>25</v>
      </c>
      <c r="C15" s="9" t="s">
        <v>26</v>
      </c>
      <c r="D15" s="2" t="s">
        <v>95</v>
      </c>
      <c r="E15" s="9" t="s">
        <v>56</v>
      </c>
      <c r="F15" s="7">
        <v>72</v>
      </c>
      <c r="G15" s="5"/>
      <c r="H15" s="18"/>
    </row>
    <row r="16" spans="1:8" ht="36">
      <c r="A16" s="17">
        <f>A15+1</f>
        <v>11</v>
      </c>
      <c r="B16" s="9" t="s">
        <v>27</v>
      </c>
      <c r="C16" s="9" t="s">
        <v>65</v>
      </c>
      <c r="D16" s="2" t="s">
        <v>99</v>
      </c>
      <c r="E16" s="9" t="s">
        <v>56</v>
      </c>
      <c r="F16" s="7">
        <v>57.4</v>
      </c>
      <c r="G16" s="5"/>
      <c r="H16" s="18"/>
    </row>
    <row r="17" spans="1:8" ht="36">
      <c r="A17" s="17">
        <f t="shared" ref="A17:A18" si="1">A16+1</f>
        <v>12</v>
      </c>
      <c r="B17" s="9" t="s">
        <v>28</v>
      </c>
      <c r="C17" s="9" t="s">
        <v>29</v>
      </c>
      <c r="D17" s="2" t="s">
        <v>82</v>
      </c>
      <c r="E17" s="9" t="s">
        <v>56</v>
      </c>
      <c r="F17" s="7">
        <v>14.6</v>
      </c>
      <c r="G17" s="5"/>
      <c r="H17" s="18"/>
    </row>
    <row r="18" spans="1:8" ht="36">
      <c r="A18" s="17">
        <f t="shared" si="1"/>
        <v>13</v>
      </c>
      <c r="B18" s="9" t="s">
        <v>61</v>
      </c>
      <c r="C18" s="9" t="s">
        <v>62</v>
      </c>
      <c r="D18" s="2" t="s">
        <v>105</v>
      </c>
      <c r="E18" s="9" t="s">
        <v>56</v>
      </c>
      <c r="F18" s="7">
        <v>14.6</v>
      </c>
      <c r="G18" s="5"/>
      <c r="H18" s="18"/>
    </row>
    <row r="19" spans="1:8" ht="14.25" customHeight="1">
      <c r="A19" s="15" t="s">
        <v>53</v>
      </c>
      <c r="B19" s="8">
        <v>3</v>
      </c>
      <c r="C19" s="38" t="s">
        <v>30</v>
      </c>
      <c r="D19" s="38"/>
      <c r="E19" s="10" t="s">
        <v>53</v>
      </c>
      <c r="F19" s="10" t="s">
        <v>53</v>
      </c>
      <c r="G19" s="10" t="s">
        <v>53</v>
      </c>
      <c r="H19" s="16" t="s">
        <v>53</v>
      </c>
    </row>
    <row r="20" spans="1:8" ht="24">
      <c r="A20" s="17">
        <f>A18+1</f>
        <v>14</v>
      </c>
      <c r="B20" s="9" t="s">
        <v>32</v>
      </c>
      <c r="C20" s="9" t="s">
        <v>31</v>
      </c>
      <c r="D20" s="2" t="s">
        <v>68</v>
      </c>
      <c r="E20" s="9" t="s">
        <v>57</v>
      </c>
      <c r="F20" s="7">
        <v>5.7</v>
      </c>
      <c r="G20" s="5"/>
      <c r="H20" s="27"/>
    </row>
    <row r="21" spans="1:8" ht="36.75" customHeight="1">
      <c r="A21" s="17">
        <f>A20+1</f>
        <v>15</v>
      </c>
      <c r="B21" s="9" t="s">
        <v>34</v>
      </c>
      <c r="C21" s="9" t="s">
        <v>33</v>
      </c>
      <c r="D21" s="2" t="s">
        <v>66</v>
      </c>
      <c r="E21" s="9" t="s">
        <v>55</v>
      </c>
      <c r="F21" s="7">
        <v>48</v>
      </c>
      <c r="G21" s="5"/>
      <c r="H21" s="27"/>
    </row>
    <row r="22" spans="1:8" ht="36.75" customHeight="1">
      <c r="A22" s="17">
        <f t="shared" ref="A22:A34" si="2">A21+1</f>
        <v>16</v>
      </c>
      <c r="B22" s="9" t="s">
        <v>36</v>
      </c>
      <c r="C22" s="9" t="s">
        <v>35</v>
      </c>
      <c r="D22" s="2" t="s">
        <v>98</v>
      </c>
      <c r="E22" s="9" t="s">
        <v>55</v>
      </c>
      <c r="F22" s="7">
        <v>8</v>
      </c>
      <c r="G22" s="5"/>
      <c r="H22" s="27"/>
    </row>
    <row r="23" spans="1:8" ht="38.25" customHeight="1">
      <c r="A23" s="17">
        <f t="shared" si="2"/>
        <v>17</v>
      </c>
      <c r="B23" s="9" t="s">
        <v>38</v>
      </c>
      <c r="C23" s="9" t="s">
        <v>37</v>
      </c>
      <c r="D23" s="2" t="s">
        <v>67</v>
      </c>
      <c r="E23" s="9" t="s">
        <v>55</v>
      </c>
      <c r="F23" s="7">
        <v>40</v>
      </c>
      <c r="G23" s="5"/>
      <c r="H23" s="27"/>
    </row>
    <row r="24" spans="1:8" ht="36">
      <c r="A24" s="17">
        <f t="shared" si="2"/>
        <v>18</v>
      </c>
      <c r="B24" s="9" t="s">
        <v>40</v>
      </c>
      <c r="C24" s="9" t="s">
        <v>39</v>
      </c>
      <c r="D24" s="2" t="s">
        <v>114</v>
      </c>
      <c r="E24" s="9" t="s">
        <v>56</v>
      </c>
      <c r="F24" s="7">
        <v>57.4</v>
      </c>
      <c r="G24" s="5"/>
      <c r="H24" s="27"/>
    </row>
    <row r="25" spans="1:8" ht="36">
      <c r="A25" s="17">
        <f t="shared" si="2"/>
        <v>19</v>
      </c>
      <c r="B25" s="9" t="s">
        <v>42</v>
      </c>
      <c r="C25" s="9" t="s">
        <v>41</v>
      </c>
      <c r="D25" s="2" t="s">
        <v>115</v>
      </c>
      <c r="E25" s="9" t="s">
        <v>56</v>
      </c>
      <c r="F25" s="7">
        <v>14.6</v>
      </c>
      <c r="G25" s="5"/>
      <c r="H25" s="27"/>
    </row>
    <row r="26" spans="1:8" ht="36.75" customHeight="1">
      <c r="A26" s="17">
        <f t="shared" si="2"/>
        <v>20</v>
      </c>
      <c r="B26" s="9" t="s">
        <v>45</v>
      </c>
      <c r="C26" s="9" t="s">
        <v>43</v>
      </c>
      <c r="D26" s="2" t="s">
        <v>44</v>
      </c>
      <c r="E26" s="9" t="s">
        <v>56</v>
      </c>
      <c r="F26" s="7">
        <v>9.6000000000000014</v>
      </c>
      <c r="G26" s="5"/>
      <c r="H26" s="27"/>
    </row>
    <row r="27" spans="1:8" ht="60">
      <c r="A27" s="17">
        <f t="shared" si="2"/>
        <v>21</v>
      </c>
      <c r="B27" s="9" t="s">
        <v>63</v>
      </c>
      <c r="C27" s="9" t="s">
        <v>46</v>
      </c>
      <c r="D27" s="2" t="s">
        <v>87</v>
      </c>
      <c r="E27" s="9" t="s">
        <v>56</v>
      </c>
      <c r="F27" s="7">
        <v>9.6000000000000014</v>
      </c>
      <c r="G27" s="5"/>
      <c r="H27" s="27"/>
    </row>
    <row r="28" spans="1:8" ht="15.75" customHeight="1">
      <c r="A28" s="15" t="s">
        <v>53</v>
      </c>
      <c r="B28" s="8">
        <v>4</v>
      </c>
      <c r="C28" s="38" t="s">
        <v>47</v>
      </c>
      <c r="D28" s="38"/>
      <c r="E28" s="10" t="s">
        <v>53</v>
      </c>
      <c r="F28" s="10" t="s">
        <v>53</v>
      </c>
      <c r="G28" s="10" t="s">
        <v>53</v>
      </c>
      <c r="H28" s="16" t="s">
        <v>53</v>
      </c>
    </row>
    <row r="29" spans="1:8" ht="24">
      <c r="A29" s="17">
        <f>A27+1</f>
        <v>22</v>
      </c>
      <c r="B29" s="9" t="s">
        <v>49</v>
      </c>
      <c r="C29" s="9" t="s">
        <v>48</v>
      </c>
      <c r="D29" s="2" t="s">
        <v>69</v>
      </c>
      <c r="E29" s="9" t="s">
        <v>55</v>
      </c>
      <c r="F29" s="7">
        <v>46</v>
      </c>
      <c r="G29" s="5"/>
      <c r="H29" s="27"/>
    </row>
    <row r="30" spans="1:8" ht="48">
      <c r="A30" s="17">
        <f t="shared" si="2"/>
        <v>23</v>
      </c>
      <c r="B30" s="9" t="s">
        <v>64</v>
      </c>
      <c r="C30" s="9" t="s">
        <v>50</v>
      </c>
      <c r="D30" s="2" t="s">
        <v>133</v>
      </c>
      <c r="E30" s="9" t="s">
        <v>56</v>
      </c>
      <c r="F30" s="7">
        <v>36.800000000000004</v>
      </c>
      <c r="G30" s="5"/>
      <c r="H30" s="27"/>
    </row>
    <row r="31" spans="1:8" ht="36">
      <c r="A31" s="17">
        <f t="shared" si="2"/>
        <v>24</v>
      </c>
      <c r="B31" s="9" t="s">
        <v>70</v>
      </c>
      <c r="C31" s="9" t="s">
        <v>71</v>
      </c>
      <c r="D31" s="2" t="s">
        <v>132</v>
      </c>
      <c r="E31" s="9" t="s">
        <v>55</v>
      </c>
      <c r="F31" s="7">
        <v>2.1</v>
      </c>
      <c r="G31" s="5"/>
      <c r="H31" s="27"/>
    </row>
    <row r="32" spans="1:8" ht="39" customHeight="1">
      <c r="A32" s="17">
        <f t="shared" si="2"/>
        <v>25</v>
      </c>
      <c r="B32" s="3" t="s">
        <v>72</v>
      </c>
      <c r="C32" s="2" t="s">
        <v>73</v>
      </c>
      <c r="D32" s="2" t="s">
        <v>128</v>
      </c>
      <c r="E32" s="9" t="s">
        <v>55</v>
      </c>
      <c r="F32" s="7">
        <v>2</v>
      </c>
      <c r="G32" s="5"/>
      <c r="H32" s="18"/>
    </row>
    <row r="33" spans="1:8" ht="36">
      <c r="A33" s="17">
        <f t="shared" si="2"/>
        <v>26</v>
      </c>
      <c r="B33" s="3" t="s">
        <v>74</v>
      </c>
      <c r="C33" s="2" t="s">
        <v>73</v>
      </c>
      <c r="D33" s="2" t="s">
        <v>101</v>
      </c>
      <c r="E33" s="9" t="s">
        <v>57</v>
      </c>
      <c r="F33" s="7">
        <v>0.16000000000000003</v>
      </c>
      <c r="G33" s="5"/>
      <c r="H33" s="18"/>
    </row>
    <row r="34" spans="1:8" ht="36">
      <c r="A34" s="17">
        <f t="shared" si="2"/>
        <v>27</v>
      </c>
      <c r="B34" s="36" t="s">
        <v>80</v>
      </c>
      <c r="C34" s="20" t="s">
        <v>81</v>
      </c>
      <c r="D34" s="20" t="s">
        <v>102</v>
      </c>
      <c r="E34" s="19" t="s">
        <v>56</v>
      </c>
      <c r="F34" s="21">
        <v>0.82000000000000006</v>
      </c>
      <c r="G34" s="22"/>
      <c r="H34" s="18"/>
    </row>
    <row r="35" spans="1:8" ht="13.8">
      <c r="A35" s="15" t="s">
        <v>53</v>
      </c>
      <c r="B35" s="8">
        <v>5</v>
      </c>
      <c r="C35" s="38" t="s">
        <v>88</v>
      </c>
      <c r="D35" s="38"/>
      <c r="E35" s="10" t="s">
        <v>53</v>
      </c>
      <c r="F35" s="10" t="s">
        <v>53</v>
      </c>
      <c r="G35" s="10" t="s">
        <v>53</v>
      </c>
      <c r="H35" s="16" t="s">
        <v>53</v>
      </c>
    </row>
    <row r="36" spans="1:8" ht="36.6" thickBot="1">
      <c r="A36" s="23">
        <f>A34+1</f>
        <v>28</v>
      </c>
      <c r="B36" s="3" t="s">
        <v>90</v>
      </c>
      <c r="C36" s="9" t="s">
        <v>89</v>
      </c>
      <c r="D36" s="2" t="s">
        <v>129</v>
      </c>
      <c r="E36" s="19" t="s">
        <v>106</v>
      </c>
      <c r="F36" s="7">
        <v>1</v>
      </c>
      <c r="G36" s="5"/>
      <c r="H36" s="27"/>
    </row>
    <row r="37" spans="1:8" ht="12.75" customHeight="1">
      <c r="A37" s="45" t="s">
        <v>79</v>
      </c>
      <c r="B37" s="46"/>
      <c r="C37" s="46"/>
      <c r="D37" s="46"/>
      <c r="E37" s="46"/>
      <c r="F37" s="46"/>
      <c r="G37" s="46"/>
      <c r="H37" s="34">
        <f>SUM(H5:H36)</f>
        <v>0</v>
      </c>
    </row>
    <row r="38" spans="1:8" ht="12.75" customHeight="1">
      <c r="A38" s="47" t="s">
        <v>91</v>
      </c>
      <c r="B38" s="48"/>
      <c r="C38" s="48"/>
      <c r="D38" s="48"/>
      <c r="E38" s="48"/>
      <c r="F38" s="48"/>
      <c r="G38" s="48"/>
      <c r="H38" s="35">
        <f>0.23*H37</f>
        <v>0</v>
      </c>
    </row>
    <row r="39" spans="1:8" ht="12.75" customHeight="1" thickBot="1">
      <c r="A39" s="49" t="s">
        <v>78</v>
      </c>
      <c r="B39" s="50"/>
      <c r="C39" s="50"/>
      <c r="D39" s="50"/>
      <c r="E39" s="50"/>
      <c r="F39" s="50"/>
      <c r="G39" s="50"/>
      <c r="H39" s="33">
        <f>H38+H37</f>
        <v>0</v>
      </c>
    </row>
  </sheetData>
  <mergeCells count="11">
    <mergeCell ref="C4:D4"/>
    <mergeCell ref="A1:H1"/>
    <mergeCell ref="A2:H2"/>
    <mergeCell ref="B3:C3"/>
    <mergeCell ref="A39:G39"/>
    <mergeCell ref="C14:D14"/>
    <mergeCell ref="C19:D19"/>
    <mergeCell ref="C28:D28"/>
    <mergeCell ref="C35:D35"/>
    <mergeCell ref="A37:G37"/>
    <mergeCell ref="A38:G38"/>
  </mergeCells>
  <pageMargins left="0.51181102362204722" right="0.31496062992125984" top="0.35433070866141736" bottom="0.35433070866141736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1E7E-31FC-4BBA-B8DD-80381E8FF0C2}">
  <dimension ref="A1:H40"/>
  <sheetViews>
    <sheetView zoomScale="130" zoomScaleNormal="130" workbookViewId="0">
      <selection activeCell="D31" sqref="D31"/>
    </sheetView>
  </sheetViews>
  <sheetFormatPr defaultColWidth="9.33203125" defaultRowHeight="12"/>
  <cols>
    <col min="1" max="1" width="4.33203125" style="1" customWidth="1"/>
    <col min="2" max="2" width="4.33203125" style="4" customWidth="1"/>
    <col min="3" max="3" width="10" style="4" customWidth="1"/>
    <col min="4" max="4" width="55" style="1" customWidth="1"/>
    <col min="5" max="5" width="5.44140625" style="4" customWidth="1"/>
    <col min="6" max="6" width="8.109375" style="4" customWidth="1"/>
    <col min="7" max="7" width="10.44140625" style="6" customWidth="1"/>
    <col min="8" max="8" width="12" style="6" customWidth="1"/>
    <col min="9" max="1009" width="8.6640625" style="1" customWidth="1"/>
    <col min="1010" max="16384" width="9.33203125" style="1"/>
  </cols>
  <sheetData>
    <row r="1" spans="1:8" ht="27.75" customHeight="1" thickBot="1">
      <c r="A1" s="39" t="s">
        <v>109</v>
      </c>
      <c r="B1" s="40"/>
      <c r="C1" s="40"/>
      <c r="D1" s="40"/>
      <c r="E1" s="40"/>
      <c r="F1" s="40"/>
      <c r="G1" s="40"/>
      <c r="H1" s="41"/>
    </row>
    <row r="2" spans="1:8" ht="27.75" customHeight="1" thickBot="1">
      <c r="A2" s="54" t="s">
        <v>118</v>
      </c>
      <c r="B2" s="55"/>
      <c r="C2" s="55"/>
      <c r="D2" s="55"/>
      <c r="E2" s="55"/>
      <c r="F2" s="55"/>
      <c r="G2" s="55"/>
      <c r="H2" s="56"/>
    </row>
    <row r="3" spans="1:8" s="4" customFormat="1" ht="27" customHeight="1">
      <c r="A3" s="11" t="s">
        <v>0</v>
      </c>
      <c r="B3" s="42" t="s">
        <v>1</v>
      </c>
      <c r="C3" s="43"/>
      <c r="D3" s="12" t="s">
        <v>2</v>
      </c>
      <c r="E3" s="12" t="s">
        <v>3</v>
      </c>
      <c r="F3" s="12" t="s">
        <v>51</v>
      </c>
      <c r="G3" s="13" t="s">
        <v>52</v>
      </c>
      <c r="H3" s="14" t="s">
        <v>4</v>
      </c>
    </row>
    <row r="4" spans="1:8" s="4" customFormat="1" ht="15" customHeight="1" thickBot="1">
      <c r="A4" s="28" t="s">
        <v>53</v>
      </c>
      <c r="B4" s="29">
        <v>1</v>
      </c>
      <c r="C4" s="44" t="s">
        <v>5</v>
      </c>
      <c r="D4" s="44"/>
      <c r="E4" s="30" t="s">
        <v>53</v>
      </c>
      <c r="F4" s="30" t="s">
        <v>53</v>
      </c>
      <c r="G4" s="30" t="s">
        <v>53</v>
      </c>
      <c r="H4" s="31" t="s">
        <v>53</v>
      </c>
    </row>
    <row r="5" spans="1:8" ht="36">
      <c r="A5" s="23">
        <v>1</v>
      </c>
      <c r="B5" s="24" t="s">
        <v>6</v>
      </c>
      <c r="C5" s="24" t="s">
        <v>7</v>
      </c>
      <c r="D5" s="25" t="s">
        <v>58</v>
      </c>
      <c r="E5" s="24" t="s">
        <v>54</v>
      </c>
      <c r="F5" s="32">
        <v>6.8000000000000005E-2</v>
      </c>
      <c r="G5" s="26"/>
      <c r="H5" s="27"/>
    </row>
    <row r="6" spans="1:8" ht="36.75" customHeight="1">
      <c r="A6" s="17">
        <f>A5+1</f>
        <v>2</v>
      </c>
      <c r="B6" s="9" t="s">
        <v>8</v>
      </c>
      <c r="C6" s="9" t="s">
        <v>9</v>
      </c>
      <c r="D6" s="2" t="s">
        <v>83</v>
      </c>
      <c r="E6" s="9" t="s">
        <v>56</v>
      </c>
      <c r="F6" s="7">
        <v>13.600000000000001</v>
      </c>
      <c r="G6" s="5"/>
      <c r="H6" s="27"/>
    </row>
    <row r="7" spans="1:8" ht="64.5" customHeight="1">
      <c r="A7" s="17">
        <f t="shared" ref="A7:A13" si="0">A6+1</f>
        <v>3</v>
      </c>
      <c r="B7" s="9" t="s">
        <v>10</v>
      </c>
      <c r="C7" s="9" t="s">
        <v>11</v>
      </c>
      <c r="D7" s="2" t="s">
        <v>84</v>
      </c>
      <c r="E7" s="9" t="s">
        <v>57</v>
      </c>
      <c r="F7" s="7">
        <v>1.3600000000000003</v>
      </c>
      <c r="G7" s="5"/>
      <c r="H7" s="27"/>
    </row>
    <row r="8" spans="1:8" ht="36" hidden="1">
      <c r="A8" s="17">
        <f t="shared" si="0"/>
        <v>4</v>
      </c>
      <c r="B8" s="9" t="s">
        <v>12</v>
      </c>
      <c r="C8" s="9" t="s">
        <v>13</v>
      </c>
      <c r="D8" s="2" t="s">
        <v>93</v>
      </c>
      <c r="E8" s="9" t="s">
        <v>56</v>
      </c>
      <c r="F8" s="7">
        <v>0</v>
      </c>
      <c r="G8" s="5"/>
      <c r="H8" s="27"/>
    </row>
    <row r="9" spans="1:8" ht="36" hidden="1">
      <c r="A9" s="17">
        <f t="shared" si="0"/>
        <v>5</v>
      </c>
      <c r="B9" s="9" t="s">
        <v>14</v>
      </c>
      <c r="C9" s="9" t="s">
        <v>15</v>
      </c>
      <c r="D9" s="2" t="s">
        <v>94</v>
      </c>
      <c r="E9" s="9" t="s">
        <v>56</v>
      </c>
      <c r="F9" s="7">
        <v>0</v>
      </c>
      <c r="G9" s="5"/>
      <c r="H9" s="27"/>
    </row>
    <row r="10" spans="1:8" ht="50.25" hidden="1" customHeight="1">
      <c r="A10" s="17">
        <f t="shared" si="0"/>
        <v>6</v>
      </c>
      <c r="B10" s="9" t="s">
        <v>16</v>
      </c>
      <c r="C10" s="9" t="s">
        <v>17</v>
      </c>
      <c r="D10" s="2" t="s">
        <v>59</v>
      </c>
      <c r="E10" s="9" t="s">
        <v>57</v>
      </c>
      <c r="F10" s="7">
        <v>0</v>
      </c>
      <c r="G10" s="5"/>
      <c r="H10" s="27"/>
    </row>
    <row r="11" spans="1:8" ht="36">
      <c r="A11" s="17">
        <f>A7+1</f>
        <v>4</v>
      </c>
      <c r="B11" s="9" t="s">
        <v>18</v>
      </c>
      <c r="C11" s="9" t="s">
        <v>19</v>
      </c>
      <c r="D11" s="2" t="s">
        <v>85</v>
      </c>
      <c r="E11" s="9" t="s">
        <v>57</v>
      </c>
      <c r="F11" s="7">
        <v>29.44</v>
      </c>
      <c r="G11" s="5"/>
      <c r="H11" s="27"/>
    </row>
    <row r="12" spans="1:8" ht="36">
      <c r="A12" s="17">
        <f>A11+1</f>
        <v>5</v>
      </c>
      <c r="B12" s="9" t="s">
        <v>20</v>
      </c>
      <c r="C12" s="9" t="s">
        <v>21</v>
      </c>
      <c r="D12" s="2" t="s">
        <v>86</v>
      </c>
      <c r="E12" s="9" t="s">
        <v>57</v>
      </c>
      <c r="F12" s="7">
        <v>1.55</v>
      </c>
      <c r="G12" s="5"/>
      <c r="H12" s="27"/>
    </row>
    <row r="13" spans="1:8" ht="63.75" customHeight="1">
      <c r="A13" s="17">
        <f t="shared" si="0"/>
        <v>6</v>
      </c>
      <c r="B13" s="9" t="s">
        <v>22</v>
      </c>
      <c r="C13" s="9" t="s">
        <v>23</v>
      </c>
      <c r="D13" s="2" t="s">
        <v>60</v>
      </c>
      <c r="E13" s="9" t="s">
        <v>57</v>
      </c>
      <c r="F13" s="7">
        <v>30.990000000000002</v>
      </c>
      <c r="G13" s="5"/>
      <c r="H13" s="27"/>
    </row>
    <row r="14" spans="1:8" s="4" customFormat="1" ht="15.75" customHeight="1">
      <c r="A14" s="15" t="s">
        <v>53</v>
      </c>
      <c r="B14" s="8">
        <v>2</v>
      </c>
      <c r="C14" s="38" t="s">
        <v>24</v>
      </c>
      <c r="D14" s="38"/>
      <c r="E14" s="10" t="s">
        <v>53</v>
      </c>
      <c r="F14" s="10" t="s">
        <v>53</v>
      </c>
      <c r="G14" s="10" t="s">
        <v>53</v>
      </c>
      <c r="H14" s="16" t="s">
        <v>53</v>
      </c>
    </row>
    <row r="15" spans="1:8" ht="48">
      <c r="A15" s="17">
        <f>A13+1</f>
        <v>7</v>
      </c>
      <c r="B15" s="9" t="s">
        <v>25</v>
      </c>
      <c r="C15" s="9" t="s">
        <v>26</v>
      </c>
      <c r="D15" s="2" t="s">
        <v>122</v>
      </c>
      <c r="E15" s="9" t="s">
        <v>56</v>
      </c>
      <c r="F15" s="7">
        <v>137.99999999999997</v>
      </c>
      <c r="G15" s="5"/>
      <c r="H15" s="18"/>
    </row>
    <row r="16" spans="1:8" ht="36">
      <c r="A16" s="17">
        <f>A15+1</f>
        <v>8</v>
      </c>
      <c r="B16" s="9" t="s">
        <v>27</v>
      </c>
      <c r="C16" s="9" t="s">
        <v>65</v>
      </c>
      <c r="D16" s="2" t="s">
        <v>120</v>
      </c>
      <c r="E16" s="9" t="s">
        <v>56</v>
      </c>
      <c r="F16" s="7">
        <v>120.59999999999998</v>
      </c>
      <c r="G16" s="5"/>
      <c r="H16" s="18"/>
    </row>
    <row r="17" spans="1:8" ht="36">
      <c r="A17" s="17">
        <f t="shared" ref="A17" si="1">A16+1</f>
        <v>9</v>
      </c>
      <c r="B17" s="9" t="s">
        <v>28</v>
      </c>
      <c r="C17" s="9" t="s">
        <v>29</v>
      </c>
      <c r="D17" s="2" t="s">
        <v>121</v>
      </c>
      <c r="E17" s="9" t="s">
        <v>56</v>
      </c>
      <c r="F17" s="7">
        <v>17.399999999999999</v>
      </c>
      <c r="G17" s="5"/>
      <c r="H17" s="18"/>
    </row>
    <row r="18" spans="1:8" ht="36" hidden="1">
      <c r="A18" s="17"/>
      <c r="B18" s="9" t="s">
        <v>61</v>
      </c>
      <c r="C18" s="9" t="s">
        <v>62</v>
      </c>
      <c r="D18" s="2" t="s">
        <v>105</v>
      </c>
      <c r="E18" s="9" t="s">
        <v>56</v>
      </c>
      <c r="F18" s="7">
        <v>0</v>
      </c>
      <c r="G18" s="5">
        <v>18</v>
      </c>
      <c r="H18" s="18">
        <f t="shared" ref="H18" si="2">F18*G18</f>
        <v>0</v>
      </c>
    </row>
    <row r="19" spans="1:8" ht="14.25" customHeight="1">
      <c r="A19" s="15" t="s">
        <v>53</v>
      </c>
      <c r="B19" s="8">
        <v>3</v>
      </c>
      <c r="C19" s="38" t="s">
        <v>30</v>
      </c>
      <c r="D19" s="38"/>
      <c r="E19" s="10" t="s">
        <v>53</v>
      </c>
      <c r="F19" s="10" t="s">
        <v>53</v>
      </c>
      <c r="G19" s="10" t="s">
        <v>53</v>
      </c>
      <c r="H19" s="16" t="s">
        <v>53</v>
      </c>
    </row>
    <row r="20" spans="1:8" ht="24">
      <c r="A20" s="17">
        <f>A17+1</f>
        <v>10</v>
      </c>
      <c r="B20" s="9" t="s">
        <v>32</v>
      </c>
      <c r="C20" s="9" t="s">
        <v>31</v>
      </c>
      <c r="D20" s="2" t="s">
        <v>68</v>
      </c>
      <c r="E20" s="9" t="s">
        <v>57</v>
      </c>
      <c r="F20" s="7">
        <v>8.0399999999999991</v>
      </c>
      <c r="G20" s="5"/>
      <c r="H20" s="27"/>
    </row>
    <row r="21" spans="1:8" ht="36.75" customHeight="1">
      <c r="A21" s="17">
        <f>A20+1</f>
        <v>11</v>
      </c>
      <c r="B21" s="9" t="s">
        <v>34</v>
      </c>
      <c r="C21" s="9" t="s">
        <v>33</v>
      </c>
      <c r="D21" s="2" t="s">
        <v>66</v>
      </c>
      <c r="E21" s="9" t="s">
        <v>55</v>
      </c>
      <c r="F21" s="7">
        <v>68</v>
      </c>
      <c r="G21" s="5"/>
      <c r="H21" s="27"/>
    </row>
    <row r="22" spans="1:8" ht="36.75" customHeight="1">
      <c r="A22" s="17">
        <f t="shared" ref="A22:A27" si="3">A21+1</f>
        <v>12</v>
      </c>
      <c r="B22" s="9" t="s">
        <v>36</v>
      </c>
      <c r="C22" s="9" t="s">
        <v>35</v>
      </c>
      <c r="D22" s="2" t="s">
        <v>98</v>
      </c>
      <c r="E22" s="9" t="s">
        <v>55</v>
      </c>
      <c r="F22" s="7">
        <v>9</v>
      </c>
      <c r="G22" s="5"/>
      <c r="H22" s="27"/>
    </row>
    <row r="23" spans="1:8" ht="38.25" customHeight="1">
      <c r="A23" s="17">
        <f t="shared" si="3"/>
        <v>13</v>
      </c>
      <c r="B23" s="9" t="s">
        <v>38</v>
      </c>
      <c r="C23" s="9" t="s">
        <v>37</v>
      </c>
      <c r="D23" s="2" t="s">
        <v>67</v>
      </c>
      <c r="E23" s="9" t="s">
        <v>55</v>
      </c>
      <c r="F23" s="7">
        <v>59</v>
      </c>
      <c r="G23" s="5"/>
      <c r="H23" s="27"/>
    </row>
    <row r="24" spans="1:8" ht="36">
      <c r="A24" s="17">
        <f t="shared" si="3"/>
        <v>14</v>
      </c>
      <c r="B24" s="9" t="s">
        <v>40</v>
      </c>
      <c r="C24" s="9" t="s">
        <v>39</v>
      </c>
      <c r="D24" s="2" t="s">
        <v>119</v>
      </c>
      <c r="E24" s="9" t="s">
        <v>56</v>
      </c>
      <c r="F24" s="7">
        <v>120.59999999999998</v>
      </c>
      <c r="G24" s="5"/>
      <c r="H24" s="27"/>
    </row>
    <row r="25" spans="1:8" ht="36">
      <c r="A25" s="17">
        <f t="shared" si="3"/>
        <v>15</v>
      </c>
      <c r="B25" s="9" t="s">
        <v>42</v>
      </c>
      <c r="C25" s="9" t="s">
        <v>41</v>
      </c>
      <c r="D25" s="2" t="s">
        <v>130</v>
      </c>
      <c r="E25" s="9" t="s">
        <v>56</v>
      </c>
      <c r="F25" s="7">
        <v>17.399999999999999</v>
      </c>
      <c r="G25" s="5"/>
      <c r="H25" s="27"/>
    </row>
    <row r="26" spans="1:8" ht="36.75" customHeight="1">
      <c r="A26" s="17">
        <f t="shared" si="3"/>
        <v>16</v>
      </c>
      <c r="B26" s="9" t="s">
        <v>45</v>
      </c>
      <c r="C26" s="9" t="s">
        <v>43</v>
      </c>
      <c r="D26" s="2" t="s">
        <v>44</v>
      </c>
      <c r="E26" s="9" t="s">
        <v>56</v>
      </c>
      <c r="F26" s="7">
        <v>13.600000000000001</v>
      </c>
      <c r="G26" s="5"/>
      <c r="H26" s="27"/>
    </row>
    <row r="27" spans="1:8" ht="60">
      <c r="A27" s="17">
        <f t="shared" si="3"/>
        <v>17</v>
      </c>
      <c r="B27" s="9" t="s">
        <v>63</v>
      </c>
      <c r="C27" s="9" t="s">
        <v>46</v>
      </c>
      <c r="D27" s="2" t="s">
        <v>87</v>
      </c>
      <c r="E27" s="9" t="s">
        <v>56</v>
      </c>
      <c r="F27" s="7">
        <v>13.600000000000001</v>
      </c>
      <c r="G27" s="5"/>
      <c r="H27" s="27"/>
    </row>
    <row r="28" spans="1:8" ht="15.75" customHeight="1">
      <c r="A28" s="15" t="s">
        <v>53</v>
      </c>
      <c r="B28" s="8">
        <v>4</v>
      </c>
      <c r="C28" s="38" t="s">
        <v>47</v>
      </c>
      <c r="D28" s="38"/>
      <c r="E28" s="10" t="s">
        <v>53</v>
      </c>
      <c r="F28" s="10" t="s">
        <v>53</v>
      </c>
      <c r="G28" s="10" t="s">
        <v>53</v>
      </c>
      <c r="H28" s="16" t="s">
        <v>53</v>
      </c>
    </row>
    <row r="29" spans="1:8" ht="48">
      <c r="A29" s="17">
        <f>A27+1</f>
        <v>18</v>
      </c>
      <c r="B29" s="9"/>
      <c r="C29" s="9" t="s">
        <v>123</v>
      </c>
      <c r="D29" s="2" t="s">
        <v>127</v>
      </c>
      <c r="E29" s="9" t="s">
        <v>55</v>
      </c>
      <c r="F29" s="7">
        <v>70</v>
      </c>
      <c r="G29" s="5"/>
      <c r="H29" s="27"/>
    </row>
    <row r="30" spans="1:8" ht="48" hidden="1">
      <c r="A30" s="17"/>
      <c r="B30" s="9" t="s">
        <v>64</v>
      </c>
      <c r="C30" s="9" t="s">
        <v>50</v>
      </c>
      <c r="D30" s="2" t="s">
        <v>117</v>
      </c>
      <c r="E30" s="9" t="s">
        <v>56</v>
      </c>
      <c r="F30" s="7">
        <v>0</v>
      </c>
      <c r="G30" s="5"/>
      <c r="H30" s="27"/>
    </row>
    <row r="31" spans="1:8" ht="36">
      <c r="A31" s="17">
        <f>A29+1</f>
        <v>19</v>
      </c>
      <c r="B31" s="9" t="s">
        <v>70</v>
      </c>
      <c r="C31" s="9" t="s">
        <v>71</v>
      </c>
      <c r="D31" s="2" t="s">
        <v>131</v>
      </c>
      <c r="E31" s="9" t="s">
        <v>55</v>
      </c>
      <c r="F31" s="7">
        <v>5</v>
      </c>
      <c r="G31" s="5"/>
      <c r="H31" s="27"/>
    </row>
    <row r="32" spans="1:8" ht="39" hidden="1" customHeight="1">
      <c r="A32" s="17"/>
      <c r="B32" s="3" t="s">
        <v>72</v>
      </c>
      <c r="C32" s="2" t="s">
        <v>73</v>
      </c>
      <c r="D32" s="2" t="s">
        <v>113</v>
      </c>
      <c r="E32" s="9" t="s">
        <v>55</v>
      </c>
      <c r="F32" s="7">
        <v>0</v>
      </c>
      <c r="G32" s="5">
        <v>260</v>
      </c>
      <c r="H32" s="18">
        <f t="shared" ref="H32:H34" si="4">ROUND(F32*G32,2)</f>
        <v>0</v>
      </c>
    </row>
    <row r="33" spans="1:8" ht="36" hidden="1">
      <c r="A33" s="17"/>
      <c r="B33" s="3" t="s">
        <v>74</v>
      </c>
      <c r="C33" s="2" t="s">
        <v>73</v>
      </c>
      <c r="D33" s="2" t="s">
        <v>101</v>
      </c>
      <c r="E33" s="9" t="s">
        <v>57</v>
      </c>
      <c r="F33" s="7">
        <v>0</v>
      </c>
      <c r="G33" s="5">
        <v>35</v>
      </c>
      <c r="H33" s="18">
        <f t="shared" si="4"/>
        <v>0</v>
      </c>
    </row>
    <row r="34" spans="1:8" ht="36" hidden="1">
      <c r="A34" s="17">
        <f>A31+1</f>
        <v>20</v>
      </c>
      <c r="B34" s="36"/>
      <c r="C34" s="20" t="s">
        <v>81</v>
      </c>
      <c r="D34" s="20" t="s">
        <v>102</v>
      </c>
      <c r="E34" s="19" t="s">
        <v>56</v>
      </c>
      <c r="F34" s="21">
        <v>0</v>
      </c>
      <c r="G34" s="22">
        <v>40</v>
      </c>
      <c r="H34" s="18">
        <f t="shared" si="4"/>
        <v>0</v>
      </c>
    </row>
    <row r="35" spans="1:8" ht="13.8" customHeight="1">
      <c r="A35" s="15" t="s">
        <v>53</v>
      </c>
      <c r="B35" s="8">
        <v>5</v>
      </c>
      <c r="C35" s="38" t="s">
        <v>124</v>
      </c>
      <c r="D35" s="38"/>
      <c r="E35" s="10" t="s">
        <v>53</v>
      </c>
      <c r="F35" s="10" t="s">
        <v>53</v>
      </c>
      <c r="G35" s="10" t="s">
        <v>53</v>
      </c>
      <c r="H35" s="16" t="s">
        <v>53</v>
      </c>
    </row>
    <row r="36" spans="1:8" ht="36.6" thickBot="1">
      <c r="A36" s="37">
        <f>A31+1</f>
        <v>20</v>
      </c>
      <c r="B36" s="57"/>
      <c r="C36" s="58" t="s">
        <v>125</v>
      </c>
      <c r="D36" s="59" t="s">
        <v>126</v>
      </c>
      <c r="E36" s="58" t="s">
        <v>56</v>
      </c>
      <c r="F36" s="60">
        <v>136</v>
      </c>
      <c r="G36" s="61"/>
      <c r="H36" s="62"/>
    </row>
    <row r="37" spans="1:8" ht="36.6" hidden="1" thickBot="1">
      <c r="A37" s="23">
        <f>A36+1</f>
        <v>21</v>
      </c>
      <c r="B37" s="51" t="s">
        <v>90</v>
      </c>
      <c r="C37" s="24" t="s">
        <v>89</v>
      </c>
      <c r="D37" s="25" t="s">
        <v>116</v>
      </c>
      <c r="E37" s="52" t="s">
        <v>106</v>
      </c>
      <c r="F37" s="53">
        <v>0</v>
      </c>
      <c r="G37" s="26">
        <v>800</v>
      </c>
      <c r="H37" s="27">
        <f>ROUND(F37*G37,2)</f>
        <v>0</v>
      </c>
    </row>
    <row r="38" spans="1:8" ht="12.75" customHeight="1">
      <c r="A38" s="45" t="s">
        <v>79</v>
      </c>
      <c r="B38" s="46"/>
      <c r="C38" s="46"/>
      <c r="D38" s="46"/>
      <c r="E38" s="46"/>
      <c r="F38" s="46"/>
      <c r="G38" s="46"/>
      <c r="H38" s="34">
        <f>SUM(H5:H37)</f>
        <v>0</v>
      </c>
    </row>
    <row r="39" spans="1:8" ht="12.75" customHeight="1">
      <c r="A39" s="47" t="s">
        <v>91</v>
      </c>
      <c r="B39" s="48"/>
      <c r="C39" s="48"/>
      <c r="D39" s="48"/>
      <c r="E39" s="48"/>
      <c r="F39" s="48"/>
      <c r="G39" s="48"/>
      <c r="H39" s="35">
        <f>0.23*H38</f>
        <v>0</v>
      </c>
    </row>
    <row r="40" spans="1:8" ht="12.75" customHeight="1" thickBot="1">
      <c r="A40" s="49" t="s">
        <v>78</v>
      </c>
      <c r="B40" s="50"/>
      <c r="C40" s="50"/>
      <c r="D40" s="50"/>
      <c r="E40" s="50"/>
      <c r="F40" s="50"/>
      <c r="G40" s="50"/>
      <c r="H40" s="33">
        <f>H39+H38</f>
        <v>0</v>
      </c>
    </row>
  </sheetData>
  <mergeCells count="11">
    <mergeCell ref="A39:G39"/>
    <mergeCell ref="A40:G40"/>
    <mergeCell ref="C4:D4"/>
    <mergeCell ref="C14:D14"/>
    <mergeCell ref="C19:D19"/>
    <mergeCell ref="C28:D28"/>
    <mergeCell ref="C35:D35"/>
    <mergeCell ref="A38:G38"/>
    <mergeCell ref="A1:H1"/>
    <mergeCell ref="A2:H2"/>
    <mergeCell ref="B3:C3"/>
  </mergeCells>
  <pageMargins left="0.51181102362204722" right="0.31496062992125984" top="0.35433070866141736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12. P</vt:lpstr>
      <vt:lpstr>13.P</vt:lpstr>
      <vt:lpstr>14.P</vt:lpstr>
      <vt:lpstr>'12. P'!Obszar_wydruku</vt:lpstr>
      <vt:lpstr>'13.P'!Obszar_wydruku</vt:lpstr>
      <vt:lpstr>'14.P'!Obszar_wydruku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Brzóze Polna</dc:title>
  <dc:subject/>
  <dc:creator>Admin</dc:creator>
  <dc:description/>
  <cp:lastModifiedBy>Norman Solonek</cp:lastModifiedBy>
  <cp:revision>2</cp:revision>
  <cp:lastPrinted>2024-03-25T14:32:23Z</cp:lastPrinted>
  <dcterms:created xsi:type="dcterms:W3CDTF">2019-04-10T14:57:04Z</dcterms:created>
  <dcterms:modified xsi:type="dcterms:W3CDTF">2024-03-27T17:17:47Z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