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9705" activeTab="0"/>
  </bookViews>
  <sheets>
    <sheet name="01_LIPOWA_KI" sheetId="1" r:id="rId1"/>
  </sheets>
  <definedNames/>
  <calcPr fullCalcOnLoad="1"/>
</workbook>
</file>

<file path=xl/sharedStrings.xml><?xml version="1.0" encoding="utf-8"?>
<sst xmlns="http://schemas.openxmlformats.org/spreadsheetml/2006/main" count="100" uniqueCount="68">
  <si>
    <t>Nazwa:</t>
  </si>
  <si>
    <t>Lp.</t>
  </si>
  <si>
    <t>Nr STWiORB</t>
  </si>
  <si>
    <t>Podstawa</t>
  </si>
  <si>
    <t>Rodzaj robót</t>
  </si>
  <si>
    <t>Jednostka</t>
  </si>
  <si>
    <t>Cena 
jednostkowa</t>
  </si>
  <si>
    <t>Wartość pozycji</t>
  </si>
  <si>
    <t xml:space="preserve">Nazwa </t>
  </si>
  <si>
    <t>Ilość</t>
  </si>
  <si>
    <t>D.01.00.00</t>
  </si>
  <si>
    <t>*</t>
  </si>
  <si>
    <t>ROBOTY PRZYGOTOWAWCZE</t>
  </si>
  <si>
    <t>1.1</t>
  </si>
  <si>
    <t>D.01.01.01</t>
  </si>
  <si>
    <t>KNR 2-01 0119-03</t>
  </si>
  <si>
    <t>Wyznaczenie trasy i punktów wysokościowych dróg w terenie równinnym</t>
  </si>
  <si>
    <t>km</t>
  </si>
  <si>
    <t>D.02.00.00</t>
  </si>
  <si>
    <t>ROBOTY ZIEMNE</t>
  </si>
  <si>
    <t>2.1</t>
  </si>
  <si>
    <t>D.02.01.01</t>
  </si>
  <si>
    <t xml:space="preserve">KNR 2-01 0207-01 0214-03 </t>
  </si>
  <si>
    <t>m3</t>
  </si>
  <si>
    <t>D.04.00.00</t>
  </si>
  <si>
    <t>3.1</t>
  </si>
  <si>
    <t>KNR 2-31 0103-04</t>
  </si>
  <si>
    <t>m2</t>
  </si>
  <si>
    <t>KNR 2-31 0114-05 0114-06</t>
  </si>
  <si>
    <t>D.05.00.00</t>
  </si>
  <si>
    <t>NAWIERZCHNIE</t>
  </si>
  <si>
    <t>D.05.03.23</t>
  </si>
  <si>
    <t>KNR 2-31 0511-02</t>
  </si>
  <si>
    <t>4.2</t>
  </si>
  <si>
    <t>KNR 2-31 0511-03</t>
  </si>
  <si>
    <t>ELEMENTY ULIC</t>
  </si>
  <si>
    <t>5.1</t>
  </si>
  <si>
    <t>m</t>
  </si>
  <si>
    <t>5.2</t>
  </si>
  <si>
    <t>D.08.01.01</t>
  </si>
  <si>
    <t>KNNR 6 0403-04</t>
  </si>
  <si>
    <t>KNNR 6 0404-05</t>
  </si>
  <si>
    <t>Suma</t>
  </si>
  <si>
    <t>Brutto</t>
  </si>
  <si>
    <t>23% VAT</t>
  </si>
  <si>
    <t>D.04.01.01</t>
  </si>
  <si>
    <t>4.1</t>
  </si>
  <si>
    <t>3.2</t>
  </si>
  <si>
    <t>4</t>
  </si>
  <si>
    <t>5</t>
  </si>
  <si>
    <t>D.08.01.02</t>
  </si>
  <si>
    <t>D.08.00.00</t>
  </si>
  <si>
    <t>Wykonanie wykopów mechanicznie w gr. kat. I-V z transportem urobku na odkład</t>
  </si>
  <si>
    <t>Wykonanie nawierzchni - kostka betonowa wibroprasowana bezfazowa czerwona gr. 8 cm na podsypce cem.- kruszywowej 1:4 gr. 4 cm</t>
  </si>
  <si>
    <t>Wykonanie nawierzchni - kostka betonowa wibroprasowana bezfazowa szara gr. 8 cm na podsypce cem.- kruszywowej 1:4 gr. 4 cm</t>
  </si>
  <si>
    <t>PODBUDOWY</t>
  </si>
  <si>
    <t xml:space="preserve">Wykonanie podbudowy z mieszanki niezwiązanej z kruszywa 0/31,5 mm gr. 15 cm </t>
  </si>
  <si>
    <t>D.04.04.02</t>
  </si>
  <si>
    <t>Wykonanie warstwy mrozoochronnej z mieszanki niezwiązanej z kruszywa gr. 20 cm</t>
  </si>
  <si>
    <t>Ustawienie obrzeży betonowych o wymiarach 8x30cm na ławie betonowej z betonu C12/15 z oporem</t>
  </si>
  <si>
    <t>Ustawienie krawężników betonowych o wymiarach 20x30 cm na ławie betonowej z betonu C12/15 z oporem</t>
  </si>
  <si>
    <t>Remont nawierzchni ul. Lipowej w Targówce, powiat miński, gmina Mińsk Mazowiecki,</t>
  </si>
  <si>
    <t>3</t>
  </si>
  <si>
    <t>Wykonanie korytowania z profilowaniem i zagęszczeniem podłoża pod warstwy konstrukcyjne nawierzchni w gruntach kat. I-VI</t>
  </si>
  <si>
    <t>D.04.02.01</t>
  </si>
  <si>
    <t>Oznakowanie poziome i pionowe</t>
  </si>
  <si>
    <t>kpl</t>
  </si>
  <si>
    <t>Przedmiar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</si>
</sst>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9.35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63"/>
      <name val="Calibri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9.35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2D2D2D"/>
      <name val="Calibri"/>
      <family val="2"/>
    </font>
    <font>
      <b/>
      <sz val="1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46" fillId="0" borderId="10" xfId="42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49" fontId="46" fillId="33" borderId="12" xfId="42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wrapText="1"/>
    </xf>
    <xf numFmtId="0" fontId="46" fillId="33" borderId="11" xfId="0" applyNumberFormat="1" applyFont="1" applyFill="1" applyBorder="1" applyAlignment="1">
      <alignment horizontal="center" wrapText="1"/>
    </xf>
    <xf numFmtId="2" fontId="46" fillId="33" borderId="11" xfId="0" applyNumberFormat="1" applyFont="1" applyFill="1" applyBorder="1" applyAlignment="1">
      <alignment horizontal="center" wrapText="1"/>
    </xf>
    <xf numFmtId="44" fontId="46" fillId="33" borderId="11" xfId="0" applyNumberFormat="1" applyFont="1" applyFill="1" applyBorder="1" applyAlignment="1">
      <alignment horizontal="center" wrapText="1"/>
    </xf>
    <xf numFmtId="44" fontId="46" fillId="33" borderId="13" xfId="0" applyNumberFormat="1" applyFont="1" applyFill="1" applyBorder="1" applyAlignment="1">
      <alignment horizontal="center" wrapText="1"/>
    </xf>
    <xf numFmtId="49" fontId="3" fillId="0" borderId="12" xfId="42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4" fontId="3" fillId="0" borderId="11" xfId="6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49" fontId="47" fillId="0" borderId="0" xfId="42" applyNumberFormat="1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47" fillId="0" borderId="0" xfId="0" applyNumberFormat="1" applyFont="1" applyAlignment="1">
      <alignment wrapText="1"/>
    </xf>
    <xf numFmtId="0" fontId="47" fillId="0" borderId="0" xfId="0" applyFont="1" applyAlignment="1">
      <alignment wrapText="1"/>
    </xf>
    <xf numFmtId="2" fontId="4" fillId="0" borderId="0" xfId="0" applyNumberFormat="1" applyFont="1" applyFill="1" applyAlignment="1">
      <alignment horizontal="center" wrapText="1"/>
    </xf>
    <xf numFmtId="44" fontId="48" fillId="0" borderId="14" xfId="60" applyNumberFormat="1" applyFont="1" applyBorder="1" applyAlignment="1">
      <alignment horizontal="center" wrapText="1"/>
    </xf>
    <xf numFmtId="44" fontId="48" fillId="0" borderId="12" xfId="60" applyNumberFormat="1" applyFont="1" applyBorder="1" applyAlignment="1">
      <alignment horizontal="center" wrapText="1"/>
    </xf>
    <xf numFmtId="44" fontId="48" fillId="0" borderId="10" xfId="60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2" fontId="0" fillId="0" borderId="0" xfId="0" applyNumberFormat="1" applyAlignment="1">
      <alignment wrapText="1"/>
    </xf>
    <xf numFmtId="44" fontId="0" fillId="0" borderId="0" xfId="0" applyNumberFormat="1" applyAlignment="1">
      <alignment wrapText="1"/>
    </xf>
    <xf numFmtId="0" fontId="48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44" fontId="3" fillId="0" borderId="11" xfId="60" applyNumberFormat="1" applyFont="1" applyFill="1" applyBorder="1" applyAlignment="1">
      <alignment horizontal="center" vertical="center" wrapText="1"/>
    </xf>
    <xf numFmtId="44" fontId="3" fillId="0" borderId="13" xfId="6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44" fontId="48" fillId="34" borderId="15" xfId="60" applyNumberFormat="1" applyFont="1" applyFill="1" applyBorder="1" applyAlignment="1">
      <alignment horizontal="center" wrapText="1"/>
    </xf>
    <xf numFmtId="44" fontId="48" fillId="34" borderId="13" xfId="60" applyNumberFormat="1" applyFont="1" applyFill="1" applyBorder="1" applyAlignment="1">
      <alignment horizontal="center" wrapText="1"/>
    </xf>
    <xf numFmtId="44" fontId="48" fillId="34" borderId="16" xfId="6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center" wrapText="1"/>
    </xf>
    <xf numFmtId="0" fontId="49" fillId="0" borderId="0" xfId="0" applyFont="1" applyAlignment="1">
      <alignment/>
    </xf>
    <xf numFmtId="0" fontId="3" fillId="0" borderId="11" xfId="0" applyNumberFormat="1" applyFont="1" applyFill="1" applyBorder="1" applyAlignment="1" quotePrefix="1">
      <alignment horizontal="center" vertical="center" wrapText="1"/>
    </xf>
    <xf numFmtId="0" fontId="50" fillId="0" borderId="17" xfId="0" applyFont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50" fillId="0" borderId="19" xfId="0" applyFont="1" applyBorder="1" applyAlignment="1">
      <alignment horizont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49" fontId="48" fillId="0" borderId="17" xfId="42" applyNumberFormat="1" applyFont="1" applyBorder="1" applyAlignment="1">
      <alignment horizontal="center" vertical="center" wrapText="1"/>
    </xf>
    <xf numFmtId="49" fontId="48" fillId="0" borderId="12" xfId="42" applyNumberFormat="1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8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44" fontId="48" fillId="0" borderId="18" xfId="60" applyNumberFormat="1" applyFont="1" applyBorder="1" applyAlignment="1">
      <alignment horizontal="center" vertical="center" wrapText="1"/>
    </xf>
    <xf numFmtId="44" fontId="48" fillId="0" borderId="11" xfId="60" applyNumberFormat="1" applyFont="1" applyBorder="1" applyAlignment="1">
      <alignment horizontal="center" vertical="center" wrapText="1"/>
    </xf>
    <xf numFmtId="44" fontId="48" fillId="0" borderId="19" xfId="60" applyNumberFormat="1" applyFont="1" applyBorder="1" applyAlignment="1">
      <alignment horizontal="center" vertical="center" wrapText="1"/>
    </xf>
    <xf numFmtId="44" fontId="48" fillId="0" borderId="13" xfId="60" applyNumberFormat="1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14" xfId="62"/>
    <cellStyle name="Zły" xfId="6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2"/>
  <sheetViews>
    <sheetView tabSelected="1" zoomScale="85" zoomScaleNormal="85" zoomScalePageLayoutView="0" workbookViewId="0" topLeftCell="A1">
      <selection activeCell="H16" sqref="H16"/>
    </sheetView>
  </sheetViews>
  <sheetFormatPr defaultColWidth="9.140625" defaultRowHeight="15"/>
  <cols>
    <col min="1" max="1" width="9.57421875" style="23" bestFit="1" customWidth="1"/>
    <col min="2" max="2" width="13.8515625" style="1" bestFit="1" customWidth="1"/>
    <col min="3" max="3" width="18.140625" style="1" hidden="1" customWidth="1"/>
    <col min="4" max="4" width="89.8515625" style="1" customWidth="1"/>
    <col min="5" max="5" width="11.7109375" style="1" customWidth="1"/>
    <col min="6" max="6" width="9.140625" style="24" customWidth="1"/>
    <col min="7" max="7" width="13.8515625" style="25" bestFit="1" customWidth="1"/>
    <col min="8" max="8" width="17.57421875" style="25" bestFit="1" customWidth="1"/>
    <col min="9" max="9" width="13.00390625" style="1" bestFit="1" customWidth="1"/>
    <col min="10" max="10" width="12.00390625" style="1" bestFit="1" customWidth="1"/>
    <col min="11" max="16384" width="9.140625" style="1" customWidth="1"/>
  </cols>
  <sheetData>
    <row r="1" spans="1:8" ht="23.25">
      <c r="A1" s="38" t="s">
        <v>67</v>
      </c>
      <c r="B1" s="39"/>
      <c r="C1" s="39"/>
      <c r="D1" s="39"/>
      <c r="E1" s="39"/>
      <c r="F1" s="39"/>
      <c r="G1" s="39"/>
      <c r="H1" s="40"/>
    </row>
    <row r="2" spans="1:8" s="3" customFormat="1" ht="30.75" customHeight="1" thickBot="1">
      <c r="A2" s="2" t="s">
        <v>0</v>
      </c>
      <c r="B2" s="41" t="s">
        <v>61</v>
      </c>
      <c r="C2" s="41"/>
      <c r="D2" s="41"/>
      <c r="E2" s="41"/>
      <c r="F2" s="41"/>
      <c r="G2" s="41"/>
      <c r="H2" s="42"/>
    </row>
    <row r="3" spans="1:8" ht="15">
      <c r="A3" s="43" t="s">
        <v>1</v>
      </c>
      <c r="B3" s="45" t="s">
        <v>2</v>
      </c>
      <c r="C3" s="47" t="s">
        <v>3</v>
      </c>
      <c r="D3" s="45" t="s">
        <v>4</v>
      </c>
      <c r="E3" s="45" t="s">
        <v>5</v>
      </c>
      <c r="F3" s="45"/>
      <c r="G3" s="49" t="s">
        <v>6</v>
      </c>
      <c r="H3" s="51" t="s">
        <v>7</v>
      </c>
    </row>
    <row r="4" spans="1:8" ht="15">
      <c r="A4" s="44"/>
      <c r="B4" s="46"/>
      <c r="C4" s="48"/>
      <c r="D4" s="46"/>
      <c r="E4" s="26" t="s">
        <v>8</v>
      </c>
      <c r="F4" s="4" t="s">
        <v>9</v>
      </c>
      <c r="G4" s="50"/>
      <c r="H4" s="52"/>
    </row>
    <row r="5" spans="1:8" ht="15.75">
      <c r="A5" s="5">
        <v>1</v>
      </c>
      <c r="B5" s="6" t="s">
        <v>10</v>
      </c>
      <c r="C5" s="7" t="s">
        <v>11</v>
      </c>
      <c r="D5" s="6" t="s">
        <v>12</v>
      </c>
      <c r="E5" s="6" t="s">
        <v>11</v>
      </c>
      <c r="F5" s="8" t="s">
        <v>11</v>
      </c>
      <c r="G5" s="9" t="s">
        <v>11</v>
      </c>
      <c r="H5" s="10" t="s">
        <v>11</v>
      </c>
    </row>
    <row r="6" spans="1:8" ht="15">
      <c r="A6" s="11" t="s">
        <v>13</v>
      </c>
      <c r="B6" s="12" t="s">
        <v>14</v>
      </c>
      <c r="C6" s="13" t="s">
        <v>15</v>
      </c>
      <c r="D6" s="14" t="s">
        <v>16</v>
      </c>
      <c r="E6" s="27" t="s">
        <v>17</v>
      </c>
      <c r="F6" s="28">
        <v>0.4</v>
      </c>
      <c r="G6" s="29"/>
      <c r="H6" s="30">
        <f>F6*G6</f>
        <v>0</v>
      </c>
    </row>
    <row r="7" spans="1:8" ht="15.75">
      <c r="A7" s="5">
        <v>2</v>
      </c>
      <c r="B7" s="6" t="s">
        <v>18</v>
      </c>
      <c r="C7" s="7" t="s">
        <v>11</v>
      </c>
      <c r="D7" s="6" t="s">
        <v>19</v>
      </c>
      <c r="E7" s="6" t="s">
        <v>11</v>
      </c>
      <c r="F7" s="8" t="s">
        <v>11</v>
      </c>
      <c r="G7" s="9" t="s">
        <v>11</v>
      </c>
      <c r="H7" s="10" t="s">
        <v>11</v>
      </c>
    </row>
    <row r="8" spans="1:8" ht="25.5">
      <c r="A8" s="11" t="s">
        <v>20</v>
      </c>
      <c r="B8" s="12" t="s">
        <v>21</v>
      </c>
      <c r="C8" s="13" t="s">
        <v>22</v>
      </c>
      <c r="D8" s="35" t="s">
        <v>52</v>
      </c>
      <c r="E8" s="27" t="s">
        <v>23</v>
      </c>
      <c r="F8" s="28">
        <f>F10*0.5</f>
        <v>1630</v>
      </c>
      <c r="G8" s="29"/>
      <c r="H8" s="30">
        <f>F8*G8</f>
        <v>0</v>
      </c>
    </row>
    <row r="9" spans="1:8" ht="15.75">
      <c r="A9" s="5" t="s">
        <v>62</v>
      </c>
      <c r="B9" s="6" t="s">
        <v>24</v>
      </c>
      <c r="C9" s="7" t="s">
        <v>11</v>
      </c>
      <c r="D9" s="6" t="s">
        <v>55</v>
      </c>
      <c r="E9" s="6" t="s">
        <v>11</v>
      </c>
      <c r="F9" s="8" t="s">
        <v>11</v>
      </c>
      <c r="G9" s="9" t="s">
        <v>11</v>
      </c>
      <c r="H9" s="10" t="s">
        <v>11</v>
      </c>
    </row>
    <row r="10" spans="1:8" ht="28.5">
      <c r="A10" s="11" t="s">
        <v>25</v>
      </c>
      <c r="B10" s="12" t="s">
        <v>45</v>
      </c>
      <c r="C10" s="13" t="s">
        <v>26</v>
      </c>
      <c r="D10" s="31" t="s">
        <v>63</v>
      </c>
      <c r="E10" s="27" t="s">
        <v>27</v>
      </c>
      <c r="F10" s="28">
        <f>F14+F15+200</f>
        <v>3260</v>
      </c>
      <c r="G10" s="29"/>
      <c r="H10" s="30">
        <f>F10*G10</f>
        <v>0</v>
      </c>
    </row>
    <row r="11" spans="1:8" ht="25.5">
      <c r="A11" s="11" t="s">
        <v>47</v>
      </c>
      <c r="B11" s="12" t="s">
        <v>57</v>
      </c>
      <c r="C11" s="13" t="s">
        <v>28</v>
      </c>
      <c r="D11" s="35" t="s">
        <v>56</v>
      </c>
      <c r="E11" s="27" t="s">
        <v>27</v>
      </c>
      <c r="F11" s="28">
        <f>F15+F14+200</f>
        <v>3260</v>
      </c>
      <c r="G11" s="29"/>
      <c r="H11" s="30">
        <f>F11*G11</f>
        <v>0</v>
      </c>
    </row>
    <row r="12" spans="1:8" ht="25.5">
      <c r="A12" s="11" t="s">
        <v>47</v>
      </c>
      <c r="B12" s="12" t="s">
        <v>64</v>
      </c>
      <c r="C12" s="13" t="s">
        <v>28</v>
      </c>
      <c r="D12" s="35" t="s">
        <v>58</v>
      </c>
      <c r="E12" s="27" t="s">
        <v>27</v>
      </c>
      <c r="F12" s="28">
        <f>F14+F15+200</f>
        <v>3260</v>
      </c>
      <c r="G12" s="29"/>
      <c r="H12" s="30">
        <f>F12*G12</f>
        <v>0</v>
      </c>
    </row>
    <row r="13" spans="1:8" ht="15.75">
      <c r="A13" s="5" t="s">
        <v>48</v>
      </c>
      <c r="B13" s="6" t="s">
        <v>29</v>
      </c>
      <c r="C13" s="7" t="s">
        <v>11</v>
      </c>
      <c r="D13" s="6" t="s">
        <v>30</v>
      </c>
      <c r="E13" s="6" t="s">
        <v>11</v>
      </c>
      <c r="F13" s="8" t="s">
        <v>11</v>
      </c>
      <c r="G13" s="9" t="s">
        <v>11</v>
      </c>
      <c r="H13" s="10" t="s">
        <v>11</v>
      </c>
    </row>
    <row r="14" spans="1:9" ht="28.5">
      <c r="A14" s="11" t="s">
        <v>46</v>
      </c>
      <c r="B14" s="12" t="s">
        <v>31</v>
      </c>
      <c r="C14" s="13" t="s">
        <v>32</v>
      </c>
      <c r="D14" s="35" t="s">
        <v>54</v>
      </c>
      <c r="E14" s="27" t="s">
        <v>27</v>
      </c>
      <c r="F14" s="28">
        <v>1155</v>
      </c>
      <c r="G14" s="29"/>
      <c r="H14" s="30">
        <f>F14*G14</f>
        <v>0</v>
      </c>
      <c r="I14" s="25"/>
    </row>
    <row r="15" spans="1:11" ht="28.5">
      <c r="A15" s="11" t="s">
        <v>33</v>
      </c>
      <c r="B15" s="12" t="s">
        <v>31</v>
      </c>
      <c r="C15" s="13" t="s">
        <v>34</v>
      </c>
      <c r="D15" s="35" t="s">
        <v>53</v>
      </c>
      <c r="E15" s="27" t="s">
        <v>27</v>
      </c>
      <c r="F15" s="28">
        <f>1705+200</f>
        <v>1905</v>
      </c>
      <c r="G15" s="29"/>
      <c r="H15" s="30">
        <f>F15*G15</f>
        <v>0</v>
      </c>
      <c r="K15" s="24"/>
    </row>
    <row r="16" spans="1:8" ht="15.75">
      <c r="A16" s="5" t="s">
        <v>49</v>
      </c>
      <c r="B16" s="6" t="s">
        <v>51</v>
      </c>
      <c r="C16" s="7" t="s">
        <v>11</v>
      </c>
      <c r="D16" s="6" t="s">
        <v>35</v>
      </c>
      <c r="E16" s="6" t="s">
        <v>11</v>
      </c>
      <c r="F16" s="8" t="s">
        <v>11</v>
      </c>
      <c r="G16" s="9" t="s">
        <v>11</v>
      </c>
      <c r="H16" s="10" t="s">
        <v>11</v>
      </c>
    </row>
    <row r="17" spans="1:8" ht="29.25">
      <c r="A17" s="11" t="s">
        <v>36</v>
      </c>
      <c r="B17" s="12" t="s">
        <v>39</v>
      </c>
      <c r="C17" s="13" t="s">
        <v>41</v>
      </c>
      <c r="D17" s="14" t="s">
        <v>59</v>
      </c>
      <c r="E17" s="27" t="s">
        <v>37</v>
      </c>
      <c r="F17" s="28">
        <v>255</v>
      </c>
      <c r="G17" s="29"/>
      <c r="H17" s="30">
        <f>F17*G17</f>
        <v>0</v>
      </c>
    </row>
    <row r="18" spans="1:8" ht="29.25">
      <c r="A18" s="11" t="s">
        <v>38</v>
      </c>
      <c r="B18" s="12" t="s">
        <v>50</v>
      </c>
      <c r="C18" s="13" t="s">
        <v>40</v>
      </c>
      <c r="D18" s="14" t="s">
        <v>60</v>
      </c>
      <c r="E18" s="27" t="s">
        <v>37</v>
      </c>
      <c r="F18" s="28">
        <v>680</v>
      </c>
      <c r="G18" s="29"/>
      <c r="H18" s="30">
        <f>F18*G18</f>
        <v>0</v>
      </c>
    </row>
    <row r="19" spans="1:8" ht="15">
      <c r="A19" s="11"/>
      <c r="B19" s="37"/>
      <c r="C19" s="13"/>
      <c r="D19" s="14" t="s">
        <v>65</v>
      </c>
      <c r="E19" s="27" t="s">
        <v>66</v>
      </c>
      <c r="F19" s="28">
        <v>1</v>
      </c>
      <c r="G19" s="29"/>
      <c r="H19" s="30">
        <f>F19*G19</f>
        <v>0</v>
      </c>
    </row>
    <row r="20" spans="1:9" ht="14.25" customHeight="1">
      <c r="A20" s="15"/>
      <c r="B20" s="16"/>
      <c r="C20" s="17"/>
      <c r="D20" s="18"/>
      <c r="E20" s="16"/>
      <c r="F20" s="19"/>
      <c r="G20" s="20" t="s">
        <v>42</v>
      </c>
      <c r="H20" s="32">
        <f>H6+H8+H10+H11+H12+H14+H15+H17+H18+H19</f>
        <v>0</v>
      </c>
      <c r="I20" s="25"/>
    </row>
    <row r="21" spans="1:9" ht="15">
      <c r="A21" s="15"/>
      <c r="B21" s="16"/>
      <c r="C21" s="17"/>
      <c r="D21" s="36"/>
      <c r="E21" s="16"/>
      <c r="F21" s="19"/>
      <c r="G21" s="21" t="s">
        <v>44</v>
      </c>
      <c r="H21" s="33">
        <f>H20*0.23</f>
        <v>0</v>
      </c>
      <c r="I21" s="25"/>
    </row>
    <row r="22" spans="1:9" ht="15.75" thickBot="1">
      <c r="A22" s="15"/>
      <c r="B22" s="16"/>
      <c r="C22" s="17"/>
      <c r="D22" s="18"/>
      <c r="E22" s="16"/>
      <c r="F22" s="19"/>
      <c r="G22" s="22" t="s">
        <v>43</v>
      </c>
      <c r="H22" s="34">
        <f>H20+H21</f>
        <v>0</v>
      </c>
      <c r="I22" s="25"/>
    </row>
  </sheetData>
  <sheetProtection/>
  <mergeCells count="9">
    <mergeCell ref="A1:H1"/>
    <mergeCell ref="B2:H2"/>
    <mergeCell ref="A3:A4"/>
    <mergeCell ref="B3:B4"/>
    <mergeCell ref="C3:C4"/>
    <mergeCell ref="D3:D4"/>
    <mergeCell ref="E3:F3"/>
    <mergeCell ref="G3:G4"/>
    <mergeCell ref="H3:H4"/>
  </mergeCells>
  <conditionalFormatting sqref="D3">
    <cfRule type="duplicateValues" priority="9" dxfId="6">
      <formula>AND(COUNTIF($D$3:$D$3,D3)&gt;1,NOT(ISBLANK(D3)))</formula>
    </cfRule>
  </conditionalFormatting>
  <conditionalFormatting sqref="D13">
    <cfRule type="duplicateValues" priority="7" dxfId="6">
      <formula>AND(COUNTIF($D$13:$D$13,D13)&gt;1,NOT(ISBLANK(D13)))</formula>
    </cfRule>
  </conditionalFormatting>
  <conditionalFormatting sqref="D7">
    <cfRule type="duplicateValues" priority="6" dxfId="6">
      <formula>AND(COUNTIF($D$7:$D$7,D7)&gt;1,NOT(ISBLANK(D7)))</formula>
    </cfRule>
  </conditionalFormatting>
  <conditionalFormatting sqref="D2">
    <cfRule type="duplicateValues" priority="5" dxfId="6">
      <formula>AND(COUNTIF($D$2:$D$2,D2)&gt;1,NOT(ISBLANK(D2)))</formula>
    </cfRule>
  </conditionalFormatting>
  <conditionalFormatting sqref="C13">
    <cfRule type="duplicateValues" priority="4" dxfId="6">
      <formula>AND(COUNTIF($C$13:$C$13,C13)&gt;1,NOT(ISBLANK(C13)))</formula>
    </cfRule>
  </conditionalFormatting>
  <conditionalFormatting sqref="D9">
    <cfRule type="duplicateValues" priority="3" dxfId="6">
      <formula>AND(COUNTIF($D$9:$D$9,D9)&gt;1,NOT(ISBLANK(D9)))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84" r:id="rId1"/>
  <rowBreaks count="1" manualBreakCount="1">
    <brk id="2" max="255" man="1"/>
  </rowBreaks>
  <colBreaks count="2" manualBreakCount="2">
    <brk id="4" max="65535" man="1"/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ARDEK</dc:creator>
  <cp:keywords/>
  <dc:description/>
  <cp:lastModifiedBy>Magda</cp:lastModifiedBy>
  <cp:lastPrinted>2018-12-19T17:48:37Z</cp:lastPrinted>
  <dcterms:created xsi:type="dcterms:W3CDTF">2018-09-15T08:42:52Z</dcterms:created>
  <dcterms:modified xsi:type="dcterms:W3CDTF">2019-07-26T09:50:49Z</dcterms:modified>
  <cp:category/>
  <cp:version/>
  <cp:contentType/>
  <cp:contentStatus/>
</cp:coreProperties>
</file>